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6\"/>
    </mc:Choice>
  </mc:AlternateContent>
  <bookViews>
    <workbookView xWindow="0" yWindow="0" windowWidth="23340" windowHeight="10980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Registrations!$E$401</definedName>
    <definedName name="CntPeriodPrevYear">Registrations!$F$401</definedName>
    <definedName name="CntPrevYear">Registrations!#REF!</definedName>
    <definedName name="CntPrevYearAck">Registrations!$K$401</definedName>
    <definedName name="CntYearAck">Registrations!$J$401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Registrations!$B$402</definedName>
  </definedNames>
  <calcPr calcId="162913"/>
</workbook>
</file>

<file path=xl/calcChain.xml><?xml version="1.0" encoding="utf-8"?>
<calcChain xmlns="http://schemas.openxmlformats.org/spreadsheetml/2006/main">
  <c r="K401" i="3" l="1"/>
  <c r="N398" i="3" s="1"/>
  <c r="J401" i="3"/>
  <c r="M395" i="3" s="1"/>
  <c r="F401" i="3"/>
  <c r="I396" i="3" s="1"/>
  <c r="E401" i="3"/>
  <c r="H372" i="3" s="1"/>
  <c r="I399" i="3"/>
  <c r="H399" i="3"/>
  <c r="N399" i="3"/>
  <c r="M399" i="3"/>
  <c r="C399" i="3"/>
  <c r="L399" i="3"/>
  <c r="G399" i="3"/>
  <c r="I398" i="3"/>
  <c r="H398" i="3"/>
  <c r="M398" i="3"/>
  <c r="C398" i="3"/>
  <c r="L398" i="3"/>
  <c r="G398" i="3"/>
  <c r="I397" i="3"/>
  <c r="H397" i="3"/>
  <c r="N397" i="3"/>
  <c r="M397" i="3"/>
  <c r="C397" i="3"/>
  <c r="L397" i="3"/>
  <c r="G397" i="3"/>
  <c r="H396" i="3"/>
  <c r="N396" i="3"/>
  <c r="M396" i="3"/>
  <c r="C396" i="3"/>
  <c r="L396" i="3"/>
  <c r="G396" i="3"/>
  <c r="I395" i="3"/>
  <c r="H395" i="3"/>
  <c r="C395" i="3"/>
  <c r="L395" i="3"/>
  <c r="G395" i="3"/>
  <c r="H394" i="3"/>
  <c r="N394" i="3"/>
  <c r="C394" i="3"/>
  <c r="L394" i="3"/>
  <c r="G394" i="3"/>
  <c r="I393" i="3"/>
  <c r="H393" i="3"/>
  <c r="N393" i="3"/>
  <c r="M393" i="3"/>
  <c r="C393" i="3"/>
  <c r="L393" i="3"/>
  <c r="G393" i="3"/>
  <c r="H392" i="3"/>
  <c r="N392" i="3"/>
  <c r="M392" i="3"/>
  <c r="C392" i="3"/>
  <c r="L392" i="3"/>
  <c r="G392" i="3"/>
  <c r="I391" i="3"/>
  <c r="H391" i="3"/>
  <c r="C391" i="3"/>
  <c r="L391" i="3"/>
  <c r="G391" i="3"/>
  <c r="I390" i="3"/>
  <c r="H390" i="3"/>
  <c r="N390" i="3"/>
  <c r="M390" i="3"/>
  <c r="C390" i="3"/>
  <c r="L390" i="3"/>
  <c r="G390" i="3"/>
  <c r="I389" i="3"/>
  <c r="H389" i="3"/>
  <c r="N389" i="3"/>
  <c r="C389" i="3"/>
  <c r="L389" i="3"/>
  <c r="G389" i="3"/>
  <c r="I388" i="3"/>
  <c r="H388" i="3"/>
  <c r="N388" i="3"/>
  <c r="C388" i="3"/>
  <c r="L388" i="3"/>
  <c r="G388" i="3"/>
  <c r="I387" i="3"/>
  <c r="H387" i="3"/>
  <c r="C387" i="3"/>
  <c r="L387" i="3"/>
  <c r="G387" i="3"/>
  <c r="I386" i="3"/>
  <c r="M386" i="3"/>
  <c r="C386" i="3"/>
  <c r="L386" i="3"/>
  <c r="G386" i="3"/>
  <c r="I385" i="3"/>
  <c r="N385" i="3"/>
  <c r="C385" i="3"/>
  <c r="L385" i="3"/>
  <c r="G385" i="3"/>
  <c r="I384" i="3"/>
  <c r="N384" i="3"/>
  <c r="M384" i="3"/>
  <c r="C384" i="3"/>
  <c r="L384" i="3"/>
  <c r="G384" i="3"/>
  <c r="I383" i="3"/>
  <c r="C383" i="3"/>
  <c r="L383" i="3"/>
  <c r="G383" i="3"/>
  <c r="I382" i="3"/>
  <c r="M382" i="3"/>
  <c r="C382" i="3"/>
  <c r="L382" i="3"/>
  <c r="G382" i="3"/>
  <c r="I381" i="3"/>
  <c r="N381" i="3"/>
  <c r="M381" i="3"/>
  <c r="C381" i="3"/>
  <c r="L381" i="3"/>
  <c r="G381" i="3"/>
  <c r="I380" i="3"/>
  <c r="H380" i="3"/>
  <c r="M380" i="3"/>
  <c r="C380" i="3"/>
  <c r="L380" i="3"/>
  <c r="G380" i="3"/>
  <c r="I379" i="3"/>
  <c r="H379" i="3"/>
  <c r="N379" i="3"/>
  <c r="M379" i="3"/>
  <c r="C379" i="3"/>
  <c r="L379" i="3"/>
  <c r="G379" i="3"/>
  <c r="I378" i="3"/>
  <c r="H378" i="3"/>
  <c r="M378" i="3"/>
  <c r="C378" i="3"/>
  <c r="L378" i="3"/>
  <c r="G378" i="3"/>
  <c r="I377" i="3"/>
  <c r="N377" i="3"/>
  <c r="M377" i="3"/>
  <c r="C377" i="3"/>
  <c r="L377" i="3"/>
  <c r="G377" i="3"/>
  <c r="I376" i="3"/>
  <c r="M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M374" i="3"/>
  <c r="C374" i="3"/>
  <c r="L374" i="3"/>
  <c r="G374" i="3"/>
  <c r="I373" i="3"/>
  <c r="N373" i="3"/>
  <c r="M373" i="3"/>
  <c r="C373" i="3"/>
  <c r="L373" i="3"/>
  <c r="G373" i="3"/>
  <c r="I372" i="3"/>
  <c r="N372" i="3"/>
  <c r="M372" i="3"/>
  <c r="C372" i="3"/>
  <c r="L372" i="3"/>
  <c r="G372" i="3"/>
  <c r="I371" i="3"/>
  <c r="N371" i="3"/>
  <c r="M371" i="3"/>
  <c r="C371" i="3"/>
  <c r="L371" i="3"/>
  <c r="G371" i="3"/>
  <c r="I370" i="3"/>
  <c r="N370" i="3"/>
  <c r="M370" i="3"/>
  <c r="C370" i="3"/>
  <c r="L370" i="3"/>
  <c r="G370" i="3"/>
  <c r="I369" i="3"/>
  <c r="N369" i="3"/>
  <c r="M369" i="3"/>
  <c r="C369" i="3"/>
  <c r="L369" i="3"/>
  <c r="G369" i="3"/>
  <c r="I368" i="3"/>
  <c r="N368" i="3"/>
  <c r="M368" i="3"/>
  <c r="C368" i="3"/>
  <c r="L368" i="3"/>
  <c r="G368" i="3"/>
  <c r="I367" i="3"/>
  <c r="N367" i="3"/>
  <c r="M367" i="3"/>
  <c r="C367" i="3"/>
  <c r="L367" i="3"/>
  <c r="G367" i="3"/>
  <c r="I366" i="3"/>
  <c r="N366" i="3"/>
  <c r="M366" i="3"/>
  <c r="C366" i="3"/>
  <c r="L366" i="3"/>
  <c r="G366" i="3"/>
  <c r="I365" i="3"/>
  <c r="N365" i="3"/>
  <c r="M365" i="3"/>
  <c r="C365" i="3"/>
  <c r="L365" i="3"/>
  <c r="G365" i="3"/>
  <c r="I364" i="3"/>
  <c r="N364" i="3"/>
  <c r="M364" i="3"/>
  <c r="C364" i="3"/>
  <c r="L364" i="3"/>
  <c r="G364" i="3"/>
  <c r="I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N361" i="3"/>
  <c r="M361" i="3"/>
  <c r="C361" i="3"/>
  <c r="L361" i="3"/>
  <c r="G361" i="3"/>
  <c r="I360" i="3"/>
  <c r="N360" i="3"/>
  <c r="M360" i="3"/>
  <c r="C360" i="3"/>
  <c r="L360" i="3"/>
  <c r="G360" i="3"/>
  <c r="I359" i="3"/>
  <c r="N359" i="3"/>
  <c r="M359" i="3"/>
  <c r="C359" i="3"/>
  <c r="L359" i="3"/>
  <c r="G359" i="3"/>
  <c r="I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N356" i="3"/>
  <c r="M356" i="3"/>
  <c r="C356" i="3"/>
  <c r="L356" i="3"/>
  <c r="G356" i="3"/>
  <c r="I355" i="3"/>
  <c r="N355" i="3"/>
  <c r="M355" i="3"/>
  <c r="C355" i="3"/>
  <c r="L355" i="3"/>
  <c r="G355" i="3"/>
  <c r="I354" i="3"/>
  <c r="N354" i="3"/>
  <c r="M354" i="3"/>
  <c r="C354" i="3"/>
  <c r="L354" i="3"/>
  <c r="G354" i="3"/>
  <c r="I353" i="3"/>
  <c r="N353" i="3"/>
  <c r="M353" i="3"/>
  <c r="C353" i="3"/>
  <c r="L353" i="3"/>
  <c r="G353" i="3"/>
  <c r="I352" i="3"/>
  <c r="N352" i="3"/>
  <c r="M352" i="3"/>
  <c r="C352" i="3"/>
  <c r="L352" i="3"/>
  <c r="G352" i="3"/>
  <c r="I351" i="3"/>
  <c r="N351" i="3"/>
  <c r="M351" i="3"/>
  <c r="C351" i="3"/>
  <c r="L351" i="3"/>
  <c r="G351" i="3"/>
  <c r="I350" i="3"/>
  <c r="N350" i="3"/>
  <c r="M350" i="3"/>
  <c r="C350" i="3"/>
  <c r="L350" i="3"/>
  <c r="G350" i="3"/>
  <c r="I349" i="3"/>
  <c r="N349" i="3"/>
  <c r="M349" i="3"/>
  <c r="C349" i="3"/>
  <c r="L349" i="3"/>
  <c r="G349" i="3"/>
  <c r="I348" i="3"/>
  <c r="N348" i="3"/>
  <c r="M348" i="3"/>
  <c r="C348" i="3"/>
  <c r="L348" i="3"/>
  <c r="G348" i="3"/>
  <c r="I347" i="3"/>
  <c r="N347" i="3"/>
  <c r="M347" i="3"/>
  <c r="C347" i="3"/>
  <c r="L347" i="3"/>
  <c r="G347" i="3"/>
  <c r="I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N344" i="3"/>
  <c r="M344" i="3"/>
  <c r="C344" i="3"/>
  <c r="L344" i="3"/>
  <c r="G344" i="3"/>
  <c r="I343" i="3"/>
  <c r="N343" i="3"/>
  <c r="M343" i="3"/>
  <c r="C343" i="3"/>
  <c r="L343" i="3"/>
  <c r="G343" i="3"/>
  <c r="I342" i="3"/>
  <c r="N342" i="3"/>
  <c r="M342" i="3"/>
  <c r="C342" i="3"/>
  <c r="L342" i="3"/>
  <c r="G342" i="3"/>
  <c r="I341" i="3"/>
  <c r="N341" i="3"/>
  <c r="M341" i="3"/>
  <c r="C341" i="3"/>
  <c r="L341" i="3"/>
  <c r="G341" i="3"/>
  <c r="I340" i="3"/>
  <c r="N340" i="3"/>
  <c r="M340" i="3"/>
  <c r="C340" i="3"/>
  <c r="L340" i="3"/>
  <c r="G340" i="3"/>
  <c r="I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N337" i="3"/>
  <c r="M337" i="3"/>
  <c r="C337" i="3"/>
  <c r="L337" i="3"/>
  <c r="G337" i="3"/>
  <c r="I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N334" i="3"/>
  <c r="M334" i="3"/>
  <c r="C334" i="3"/>
  <c r="L334" i="3"/>
  <c r="G334" i="3"/>
  <c r="I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N330" i="3"/>
  <c r="M330" i="3"/>
  <c r="C330" i="3"/>
  <c r="L330" i="3"/>
  <c r="G330" i="3"/>
  <c r="I329" i="3"/>
  <c r="N329" i="3"/>
  <c r="M329" i="3"/>
  <c r="C329" i="3"/>
  <c r="L329" i="3"/>
  <c r="G329" i="3"/>
  <c r="I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N322" i="3"/>
  <c r="M322" i="3"/>
  <c r="C322" i="3"/>
  <c r="L322" i="3"/>
  <c r="G322" i="3"/>
  <c r="I321" i="3"/>
  <c r="N321" i="3"/>
  <c r="M321" i="3"/>
  <c r="C321" i="3"/>
  <c r="L321" i="3"/>
  <c r="G321" i="3"/>
  <c r="I320" i="3"/>
  <c r="N320" i="3"/>
  <c r="M320" i="3"/>
  <c r="C320" i="3"/>
  <c r="L320" i="3"/>
  <c r="G320" i="3"/>
  <c r="I319" i="3"/>
  <c r="N319" i="3"/>
  <c r="M319" i="3"/>
  <c r="C319" i="3"/>
  <c r="L319" i="3"/>
  <c r="G319" i="3"/>
  <c r="I318" i="3"/>
  <c r="N318" i="3"/>
  <c r="M318" i="3"/>
  <c r="C318" i="3"/>
  <c r="L318" i="3"/>
  <c r="G318" i="3"/>
  <c r="I317" i="3"/>
  <c r="N317" i="3"/>
  <c r="M317" i="3"/>
  <c r="C317" i="3"/>
  <c r="L317" i="3"/>
  <c r="G317" i="3"/>
  <c r="I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N314" i="3"/>
  <c r="M314" i="3"/>
  <c r="C314" i="3"/>
  <c r="L314" i="3"/>
  <c r="G314" i="3"/>
  <c r="I313" i="3"/>
  <c r="N313" i="3"/>
  <c r="M313" i="3"/>
  <c r="C313" i="3"/>
  <c r="L313" i="3"/>
  <c r="G313" i="3"/>
  <c r="I312" i="3"/>
  <c r="N312" i="3"/>
  <c r="M312" i="3"/>
  <c r="C312" i="3"/>
  <c r="L312" i="3"/>
  <c r="G312" i="3"/>
  <c r="I311" i="3"/>
  <c r="N311" i="3"/>
  <c r="M311" i="3"/>
  <c r="C311" i="3"/>
  <c r="L311" i="3"/>
  <c r="G311" i="3"/>
  <c r="I310" i="3"/>
  <c r="N310" i="3"/>
  <c r="M310" i="3"/>
  <c r="C310" i="3"/>
  <c r="L310" i="3"/>
  <c r="G310" i="3"/>
  <c r="I309" i="3"/>
  <c r="N309" i="3"/>
  <c r="M309" i="3"/>
  <c r="C309" i="3"/>
  <c r="L309" i="3"/>
  <c r="G309" i="3"/>
  <c r="I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N306" i="3"/>
  <c r="M306" i="3"/>
  <c r="C306" i="3"/>
  <c r="L306" i="3"/>
  <c r="G306" i="3"/>
  <c r="I305" i="3"/>
  <c r="N305" i="3"/>
  <c r="M305" i="3"/>
  <c r="C305" i="3"/>
  <c r="L305" i="3"/>
  <c r="G305" i="3"/>
  <c r="I304" i="3"/>
  <c r="N304" i="3"/>
  <c r="M304" i="3"/>
  <c r="C304" i="3"/>
  <c r="L304" i="3"/>
  <c r="G304" i="3"/>
  <c r="I303" i="3"/>
  <c r="N303" i="3"/>
  <c r="M303" i="3"/>
  <c r="C303" i="3"/>
  <c r="L303" i="3"/>
  <c r="G303" i="3"/>
  <c r="I302" i="3"/>
  <c r="N302" i="3"/>
  <c r="M302" i="3"/>
  <c r="C302" i="3"/>
  <c r="L302" i="3"/>
  <c r="G302" i="3"/>
  <c r="I301" i="3"/>
  <c r="N301" i="3"/>
  <c r="M301" i="3"/>
  <c r="C301" i="3"/>
  <c r="L301" i="3"/>
  <c r="G301" i="3"/>
  <c r="I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N297" i="3"/>
  <c r="M297" i="3"/>
  <c r="C297" i="3"/>
  <c r="L297" i="3"/>
  <c r="G297" i="3"/>
  <c r="I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N294" i="3"/>
  <c r="M294" i="3"/>
  <c r="C294" i="3"/>
  <c r="L294" i="3"/>
  <c r="G294" i="3"/>
  <c r="I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N290" i="3"/>
  <c r="M290" i="3"/>
  <c r="C290" i="3"/>
  <c r="L290" i="3"/>
  <c r="G290" i="3"/>
  <c r="I289" i="3"/>
  <c r="N289" i="3"/>
  <c r="M289" i="3"/>
  <c r="C289" i="3"/>
  <c r="L289" i="3"/>
  <c r="G289" i="3"/>
  <c r="I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N285" i="3"/>
  <c r="M285" i="3"/>
  <c r="C285" i="3"/>
  <c r="L285" i="3"/>
  <c r="G285" i="3"/>
  <c r="I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N282" i="3"/>
  <c r="M282" i="3"/>
  <c r="C282" i="3"/>
  <c r="L282" i="3"/>
  <c r="G282" i="3"/>
  <c r="I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N278" i="3"/>
  <c r="M278" i="3"/>
  <c r="C278" i="3"/>
  <c r="L278" i="3"/>
  <c r="G278" i="3"/>
  <c r="I277" i="3"/>
  <c r="N277" i="3"/>
  <c r="M277" i="3"/>
  <c r="C277" i="3"/>
  <c r="L277" i="3"/>
  <c r="G277" i="3"/>
  <c r="I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N270" i="3"/>
  <c r="M270" i="3"/>
  <c r="C270" i="3"/>
  <c r="L270" i="3"/>
  <c r="G270" i="3"/>
  <c r="I269" i="3"/>
  <c r="N269" i="3"/>
  <c r="M269" i="3"/>
  <c r="C269" i="3"/>
  <c r="L269" i="3"/>
  <c r="G269" i="3"/>
  <c r="I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N266" i="3"/>
  <c r="M266" i="3"/>
  <c r="C266" i="3"/>
  <c r="L266" i="3"/>
  <c r="G266" i="3"/>
  <c r="I265" i="3"/>
  <c r="N265" i="3"/>
  <c r="M265" i="3"/>
  <c r="C265" i="3"/>
  <c r="L265" i="3"/>
  <c r="G265" i="3"/>
  <c r="I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N262" i="3"/>
  <c r="M262" i="3"/>
  <c r="C262" i="3"/>
  <c r="L262" i="3"/>
  <c r="G262" i="3"/>
  <c r="I261" i="3"/>
  <c r="N261" i="3"/>
  <c r="M261" i="3"/>
  <c r="C261" i="3"/>
  <c r="L261" i="3"/>
  <c r="G261" i="3"/>
  <c r="I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N254" i="3"/>
  <c r="M254" i="3"/>
  <c r="C254" i="3"/>
  <c r="L254" i="3"/>
  <c r="G254" i="3"/>
  <c r="I253" i="3"/>
  <c r="N253" i="3"/>
  <c r="M253" i="3"/>
  <c r="C253" i="3"/>
  <c r="L253" i="3"/>
  <c r="G253" i="3"/>
  <c r="I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N246" i="3"/>
  <c r="M246" i="3"/>
  <c r="C246" i="3"/>
  <c r="L246" i="3"/>
  <c r="G246" i="3"/>
  <c r="I245" i="3"/>
  <c r="N245" i="3"/>
  <c r="M245" i="3"/>
  <c r="C245" i="3"/>
  <c r="L245" i="3"/>
  <c r="G245" i="3"/>
  <c r="I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N238" i="3"/>
  <c r="M238" i="3"/>
  <c r="C238" i="3"/>
  <c r="L238" i="3"/>
  <c r="G238" i="3"/>
  <c r="I237" i="3"/>
  <c r="N237" i="3"/>
  <c r="M237" i="3"/>
  <c r="C237" i="3"/>
  <c r="L237" i="3"/>
  <c r="G237" i="3"/>
  <c r="I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N234" i="3"/>
  <c r="M234" i="3"/>
  <c r="C234" i="3"/>
  <c r="L234" i="3"/>
  <c r="G234" i="3"/>
  <c r="I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N226" i="3"/>
  <c r="M226" i="3"/>
  <c r="C226" i="3"/>
  <c r="L226" i="3"/>
  <c r="G226" i="3"/>
  <c r="I225" i="3"/>
  <c r="N225" i="3"/>
  <c r="M225" i="3"/>
  <c r="C225" i="3"/>
  <c r="L225" i="3"/>
  <c r="G225" i="3"/>
  <c r="I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N222" i="3"/>
  <c r="M222" i="3"/>
  <c r="C222" i="3"/>
  <c r="L222" i="3"/>
  <c r="G222" i="3"/>
  <c r="I221" i="3"/>
  <c r="N221" i="3"/>
  <c r="M221" i="3"/>
  <c r="C221" i="3"/>
  <c r="L221" i="3"/>
  <c r="G221" i="3"/>
  <c r="I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N210" i="3"/>
  <c r="M210" i="3"/>
  <c r="C210" i="3"/>
  <c r="L210" i="3"/>
  <c r="G210" i="3"/>
  <c r="I209" i="3"/>
  <c r="N209" i="3"/>
  <c r="M209" i="3"/>
  <c r="C209" i="3"/>
  <c r="L209" i="3"/>
  <c r="G209" i="3"/>
  <c r="I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N206" i="3"/>
  <c r="M206" i="3"/>
  <c r="C206" i="3"/>
  <c r="L206" i="3"/>
  <c r="G206" i="3"/>
  <c r="I205" i="3"/>
  <c r="N205" i="3"/>
  <c r="M205" i="3"/>
  <c r="C205" i="3"/>
  <c r="L205" i="3"/>
  <c r="G205" i="3"/>
  <c r="I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N201" i="3"/>
  <c r="M201" i="3"/>
  <c r="C201" i="3"/>
  <c r="L201" i="3"/>
  <c r="G201" i="3"/>
  <c r="I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N198" i="3"/>
  <c r="M198" i="3"/>
  <c r="C198" i="3"/>
  <c r="L198" i="3"/>
  <c r="G198" i="3"/>
  <c r="I197" i="3"/>
  <c r="N197" i="3"/>
  <c r="M197" i="3"/>
  <c r="C197" i="3"/>
  <c r="L197" i="3"/>
  <c r="G197" i="3"/>
  <c r="I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N194" i="3"/>
  <c r="M194" i="3"/>
  <c r="C194" i="3"/>
  <c r="L194" i="3"/>
  <c r="G194" i="3"/>
  <c r="I193" i="3"/>
  <c r="N193" i="3"/>
  <c r="M193" i="3"/>
  <c r="C193" i="3"/>
  <c r="L193" i="3"/>
  <c r="G193" i="3"/>
  <c r="I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N185" i="3"/>
  <c r="M185" i="3"/>
  <c r="C185" i="3"/>
  <c r="L185" i="3"/>
  <c r="G185" i="3"/>
  <c r="I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N181" i="3"/>
  <c r="M181" i="3"/>
  <c r="C181" i="3"/>
  <c r="L181" i="3"/>
  <c r="G181" i="3"/>
  <c r="I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N173" i="3"/>
  <c r="M173" i="3"/>
  <c r="C173" i="3"/>
  <c r="L173" i="3"/>
  <c r="G173" i="3"/>
  <c r="I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N169" i="3"/>
  <c r="M169" i="3"/>
  <c r="C169" i="3"/>
  <c r="L169" i="3"/>
  <c r="G169" i="3"/>
  <c r="I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N165" i="3"/>
  <c r="M165" i="3"/>
  <c r="C165" i="3"/>
  <c r="L165" i="3"/>
  <c r="G165" i="3"/>
  <c r="I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N161" i="3"/>
  <c r="M161" i="3"/>
  <c r="C161" i="3"/>
  <c r="L161" i="3"/>
  <c r="G161" i="3"/>
  <c r="I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N158" i="3"/>
  <c r="M158" i="3"/>
  <c r="C158" i="3"/>
  <c r="L158" i="3"/>
  <c r="G158" i="3"/>
  <c r="I157" i="3"/>
  <c r="N157" i="3"/>
  <c r="M157" i="3"/>
  <c r="C157" i="3"/>
  <c r="L157" i="3"/>
  <c r="G157" i="3"/>
  <c r="I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N154" i="3"/>
  <c r="M154" i="3"/>
  <c r="C154" i="3"/>
  <c r="L154" i="3"/>
  <c r="G154" i="3"/>
  <c r="I153" i="3"/>
  <c r="N153" i="3"/>
  <c r="M153" i="3"/>
  <c r="C153" i="3"/>
  <c r="L153" i="3"/>
  <c r="G153" i="3"/>
  <c r="I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N149" i="3"/>
  <c r="M149" i="3"/>
  <c r="C149" i="3"/>
  <c r="L149" i="3"/>
  <c r="G149" i="3"/>
  <c r="I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N141" i="3"/>
  <c r="M141" i="3"/>
  <c r="C141" i="3"/>
  <c r="L141" i="3"/>
  <c r="G141" i="3"/>
  <c r="I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N137" i="3"/>
  <c r="M137" i="3"/>
  <c r="C137" i="3"/>
  <c r="L137" i="3"/>
  <c r="G137" i="3"/>
  <c r="I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N126" i="3"/>
  <c r="M126" i="3"/>
  <c r="C126" i="3"/>
  <c r="L126" i="3"/>
  <c r="G126" i="3"/>
  <c r="I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N105" i="3"/>
  <c r="M105" i="3"/>
  <c r="C105" i="3"/>
  <c r="L105" i="3"/>
  <c r="G105" i="3"/>
  <c r="I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N102" i="3"/>
  <c r="M102" i="3"/>
  <c r="C102" i="3"/>
  <c r="L102" i="3"/>
  <c r="G102" i="3"/>
  <c r="I101" i="3"/>
  <c r="N101" i="3"/>
  <c r="M101" i="3"/>
  <c r="C101" i="3"/>
  <c r="L101" i="3"/>
  <c r="G101" i="3"/>
  <c r="I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N98" i="3"/>
  <c r="M98" i="3"/>
  <c r="C98" i="3"/>
  <c r="L98" i="3"/>
  <c r="G98" i="3"/>
  <c r="I97" i="3"/>
  <c r="N97" i="3"/>
  <c r="M97" i="3"/>
  <c r="C97" i="3"/>
  <c r="L97" i="3"/>
  <c r="G97" i="3"/>
  <c r="I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N86" i="3"/>
  <c r="M86" i="3"/>
  <c r="C86" i="3"/>
  <c r="L86" i="3"/>
  <c r="G86" i="3"/>
  <c r="I85" i="3"/>
  <c r="N85" i="3"/>
  <c r="M85" i="3"/>
  <c r="C85" i="3"/>
  <c r="L85" i="3"/>
  <c r="G85" i="3"/>
  <c r="I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N82" i="3"/>
  <c r="M82" i="3"/>
  <c r="C82" i="3"/>
  <c r="L82" i="3"/>
  <c r="G82" i="3"/>
  <c r="I81" i="3"/>
  <c r="N81" i="3"/>
  <c r="M81" i="3"/>
  <c r="C81" i="3"/>
  <c r="L81" i="3"/>
  <c r="G81" i="3"/>
  <c r="I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N78" i="3"/>
  <c r="M78" i="3"/>
  <c r="C78" i="3"/>
  <c r="L78" i="3"/>
  <c r="G78" i="3"/>
  <c r="I77" i="3"/>
  <c r="N77" i="3"/>
  <c r="M77" i="3"/>
  <c r="C77" i="3"/>
  <c r="L77" i="3"/>
  <c r="G77" i="3"/>
  <c r="I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N74" i="3"/>
  <c r="M74" i="3"/>
  <c r="C74" i="3"/>
  <c r="L74" i="3"/>
  <c r="G74" i="3"/>
  <c r="I73" i="3"/>
  <c r="N73" i="3"/>
  <c r="M73" i="3"/>
  <c r="C73" i="3"/>
  <c r="L73" i="3"/>
  <c r="G73" i="3"/>
  <c r="I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N70" i="3"/>
  <c r="M70" i="3"/>
  <c r="C70" i="3"/>
  <c r="L70" i="3"/>
  <c r="G70" i="3"/>
  <c r="I69" i="3"/>
  <c r="N69" i="3"/>
  <c r="M69" i="3"/>
  <c r="C69" i="3"/>
  <c r="L69" i="3"/>
  <c r="G69" i="3"/>
  <c r="I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N65" i="3"/>
  <c r="M65" i="3"/>
  <c r="C65" i="3"/>
  <c r="L65" i="3"/>
  <c r="G65" i="3"/>
  <c r="I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N62" i="3"/>
  <c r="M62" i="3"/>
  <c r="C62" i="3"/>
  <c r="L62" i="3"/>
  <c r="G62" i="3"/>
  <c r="I61" i="3"/>
  <c r="N61" i="3"/>
  <c r="M61" i="3"/>
  <c r="C61" i="3"/>
  <c r="L61" i="3"/>
  <c r="G61" i="3"/>
  <c r="I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N58" i="3"/>
  <c r="M58" i="3"/>
  <c r="C58" i="3"/>
  <c r="L58" i="3"/>
  <c r="G58" i="3"/>
  <c r="I57" i="3"/>
  <c r="N57" i="3"/>
  <c r="M57" i="3"/>
  <c r="C57" i="3"/>
  <c r="L57" i="3"/>
  <c r="G57" i="3"/>
  <c r="I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N54" i="3"/>
  <c r="M54" i="3"/>
  <c r="C54" i="3"/>
  <c r="L54" i="3"/>
  <c r="G54" i="3"/>
  <c r="I53" i="3"/>
  <c r="N53" i="3"/>
  <c r="M53" i="3"/>
  <c r="C53" i="3"/>
  <c r="L53" i="3"/>
  <c r="G53" i="3"/>
  <c r="I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N50" i="3"/>
  <c r="M50" i="3"/>
  <c r="C50" i="3"/>
  <c r="L50" i="3"/>
  <c r="G50" i="3"/>
  <c r="I49" i="3"/>
  <c r="N49" i="3"/>
  <c r="M49" i="3"/>
  <c r="C49" i="3"/>
  <c r="L49" i="3"/>
  <c r="G49" i="3"/>
  <c r="I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N46" i="3"/>
  <c r="M46" i="3"/>
  <c r="C46" i="3"/>
  <c r="L46" i="3"/>
  <c r="G46" i="3"/>
  <c r="I45" i="3"/>
  <c r="N45" i="3"/>
  <c r="M45" i="3"/>
  <c r="C45" i="3"/>
  <c r="L45" i="3"/>
  <c r="G45" i="3"/>
  <c r="I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N42" i="3"/>
  <c r="M42" i="3"/>
  <c r="C42" i="3"/>
  <c r="L42" i="3"/>
  <c r="G42" i="3"/>
  <c r="I41" i="3"/>
  <c r="N41" i="3"/>
  <c r="M41" i="3"/>
  <c r="C41" i="3"/>
  <c r="L41" i="3"/>
  <c r="G41" i="3"/>
  <c r="I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N34" i="3"/>
  <c r="M34" i="3"/>
  <c r="C34" i="3"/>
  <c r="L34" i="3"/>
  <c r="G34" i="3"/>
  <c r="I33" i="3"/>
  <c r="N33" i="3"/>
  <c r="M33" i="3"/>
  <c r="C33" i="3"/>
  <c r="L33" i="3"/>
  <c r="G33" i="3"/>
  <c r="I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N30" i="3"/>
  <c r="M30" i="3"/>
  <c r="C30" i="3"/>
  <c r="L30" i="3"/>
  <c r="G30" i="3"/>
  <c r="I29" i="3"/>
  <c r="N29" i="3"/>
  <c r="M29" i="3"/>
  <c r="C29" i="3"/>
  <c r="L29" i="3"/>
  <c r="G29" i="3"/>
  <c r="I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N26" i="3"/>
  <c r="M26" i="3"/>
  <c r="C26" i="3"/>
  <c r="L26" i="3"/>
  <c r="G26" i="3"/>
  <c r="I25" i="3"/>
  <c r="N25" i="3"/>
  <c r="M25" i="3"/>
  <c r="C25" i="3"/>
  <c r="L25" i="3"/>
  <c r="G25" i="3"/>
  <c r="I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N22" i="3"/>
  <c r="M22" i="3"/>
  <c r="C22" i="3"/>
  <c r="L22" i="3"/>
  <c r="G22" i="3"/>
  <c r="I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N14" i="3"/>
  <c r="M14" i="3"/>
  <c r="C14" i="3"/>
  <c r="L14" i="3"/>
  <c r="G14" i="3"/>
  <c r="I13" i="3"/>
  <c r="N13" i="3"/>
  <c r="M13" i="3"/>
  <c r="C13" i="3"/>
  <c r="L13" i="3"/>
  <c r="G13" i="3"/>
  <c r="I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N10" i="3"/>
  <c r="M10" i="3"/>
  <c r="C10" i="3"/>
  <c r="L10" i="3"/>
  <c r="G10" i="3"/>
  <c r="H307" i="3" l="1"/>
  <c r="H311" i="3"/>
  <c r="H315" i="3"/>
  <c r="H323" i="3"/>
  <c r="H351" i="3"/>
  <c r="H363" i="3"/>
  <c r="H14" i="3"/>
  <c r="H22" i="3"/>
  <c r="H26" i="3"/>
  <c r="H30" i="3"/>
  <c r="H34" i="3"/>
  <c r="H42" i="3"/>
  <c r="H46" i="3"/>
  <c r="H50" i="3"/>
  <c r="H54" i="3"/>
  <c r="H58" i="3"/>
  <c r="H62" i="3"/>
  <c r="H70" i="3"/>
  <c r="H74" i="3"/>
  <c r="H78" i="3"/>
  <c r="H82" i="3"/>
  <c r="H86" i="3"/>
  <c r="H90" i="3"/>
  <c r="H98" i="3"/>
  <c r="H102" i="3"/>
  <c r="H106" i="3"/>
  <c r="H110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6" i="3"/>
  <c r="H210" i="3"/>
  <c r="H222" i="3"/>
  <c r="H226" i="3"/>
  <c r="H234" i="3"/>
  <c r="H238" i="3"/>
  <c r="H242" i="3"/>
  <c r="H246" i="3"/>
  <c r="H250" i="3"/>
  <c r="H254" i="3"/>
  <c r="H258" i="3"/>
  <c r="H262" i="3"/>
  <c r="H266" i="3"/>
  <c r="H270" i="3"/>
  <c r="H278" i="3"/>
  <c r="H282" i="3"/>
  <c r="H290" i="3"/>
  <c r="H294" i="3"/>
  <c r="H302" i="3"/>
  <c r="H306" i="3"/>
  <c r="H310" i="3"/>
  <c r="H314" i="3"/>
  <c r="H318" i="3"/>
  <c r="H322" i="3"/>
  <c r="H330" i="3"/>
  <c r="H334" i="3"/>
  <c r="H342" i="3"/>
  <c r="H346" i="3"/>
  <c r="H350" i="3"/>
  <c r="H354" i="3"/>
  <c r="H358" i="3"/>
  <c r="H366" i="3"/>
  <c r="H370" i="3"/>
  <c r="H376" i="3"/>
  <c r="H383" i="3"/>
  <c r="H303" i="3"/>
  <c r="H319" i="3"/>
  <c r="H327" i="3"/>
  <c r="H339" i="3"/>
  <c r="H343" i="3"/>
  <c r="H347" i="3"/>
  <c r="H359" i="3"/>
  <c r="H367" i="3"/>
  <c r="H384" i="3"/>
  <c r="H10" i="3"/>
  <c r="H13" i="3"/>
  <c r="H21" i="3"/>
  <c r="H25" i="3"/>
  <c r="H29" i="3"/>
  <c r="H33" i="3"/>
  <c r="H41" i="3"/>
  <c r="H45" i="3"/>
  <c r="H49" i="3"/>
  <c r="H53" i="3"/>
  <c r="H57" i="3"/>
  <c r="H61" i="3"/>
  <c r="H65" i="3"/>
  <c r="H69" i="3"/>
  <c r="H73" i="3"/>
  <c r="H77" i="3"/>
  <c r="H81" i="3"/>
  <c r="H85" i="3"/>
  <c r="H97" i="3"/>
  <c r="H101" i="3"/>
  <c r="H105" i="3"/>
  <c r="H109" i="3"/>
  <c r="H125" i="3"/>
  <c r="H129" i="3"/>
  <c r="H133" i="3"/>
  <c r="H137" i="3"/>
  <c r="H141" i="3"/>
  <c r="H149" i="3"/>
  <c r="H153" i="3"/>
  <c r="H157" i="3"/>
  <c r="H161" i="3"/>
  <c r="H165" i="3"/>
  <c r="H169" i="3"/>
  <c r="H173" i="3"/>
  <c r="H177" i="3"/>
  <c r="H181" i="3"/>
  <c r="H185" i="3"/>
  <c r="H193" i="3"/>
  <c r="H197" i="3"/>
  <c r="H201" i="3"/>
  <c r="H205" i="3"/>
  <c r="H209" i="3"/>
  <c r="H213" i="3"/>
  <c r="H221" i="3"/>
  <c r="H225" i="3"/>
  <c r="H233" i="3"/>
  <c r="H237" i="3"/>
  <c r="H245" i="3"/>
  <c r="H253" i="3"/>
  <c r="H261" i="3"/>
  <c r="H265" i="3"/>
  <c r="H269" i="3"/>
  <c r="H277" i="3"/>
  <c r="H281" i="3"/>
  <c r="H285" i="3"/>
  <c r="H289" i="3"/>
  <c r="H293" i="3"/>
  <c r="H297" i="3"/>
  <c r="H301" i="3"/>
  <c r="H305" i="3"/>
  <c r="H309" i="3"/>
  <c r="H313" i="3"/>
  <c r="H317" i="3"/>
  <c r="H321" i="3"/>
  <c r="H329" i="3"/>
  <c r="H333" i="3"/>
  <c r="H337" i="3"/>
  <c r="H341" i="3"/>
  <c r="H349" i="3"/>
  <c r="H353" i="3"/>
  <c r="H361" i="3"/>
  <c r="H365" i="3"/>
  <c r="H369" i="3"/>
  <c r="H373" i="3"/>
  <c r="H381" i="3"/>
  <c r="H385" i="3"/>
  <c r="H335" i="3"/>
  <c r="H355" i="3"/>
  <c r="H371" i="3"/>
  <c r="H377" i="3"/>
  <c r="H382" i="3"/>
  <c r="H386" i="3"/>
  <c r="H12" i="3"/>
  <c r="H16" i="3"/>
  <c r="H24" i="3"/>
  <c r="H28" i="3"/>
  <c r="H32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6" i="3"/>
  <c r="H100" i="3"/>
  <c r="H104" i="3"/>
  <c r="H112" i="3"/>
  <c r="H128" i="3"/>
  <c r="H136" i="3"/>
  <c r="H140" i="3"/>
  <c r="H148" i="3"/>
  <c r="H152" i="3"/>
  <c r="H156" i="3"/>
  <c r="H160" i="3"/>
  <c r="H164" i="3"/>
  <c r="H168" i="3"/>
  <c r="H172" i="3"/>
  <c r="H180" i="3"/>
  <c r="H184" i="3"/>
  <c r="H192" i="3"/>
  <c r="H196" i="3"/>
  <c r="H200" i="3"/>
  <c r="H204" i="3"/>
  <c r="H208" i="3"/>
  <c r="H220" i="3"/>
  <c r="H224" i="3"/>
  <c r="H228" i="3"/>
  <c r="H236" i="3"/>
  <c r="H244" i="3"/>
  <c r="H252" i="3"/>
  <c r="H256" i="3"/>
  <c r="H260" i="3"/>
  <c r="H264" i="3"/>
  <c r="H268" i="3"/>
  <c r="H276" i="3"/>
  <c r="H284" i="3"/>
  <c r="H288" i="3"/>
  <c r="H296" i="3"/>
  <c r="H300" i="3"/>
  <c r="H304" i="3"/>
  <c r="H308" i="3"/>
  <c r="H312" i="3"/>
  <c r="H316" i="3"/>
  <c r="H320" i="3"/>
  <c r="H324" i="3"/>
  <c r="H328" i="3"/>
  <c r="H336" i="3"/>
  <c r="H340" i="3"/>
  <c r="H344" i="3"/>
  <c r="H348" i="3"/>
  <c r="H352" i="3"/>
  <c r="H356" i="3"/>
  <c r="H360" i="3"/>
  <c r="H364" i="3"/>
  <c r="H368" i="3"/>
  <c r="M388" i="3"/>
  <c r="N374" i="3"/>
  <c r="N376" i="3"/>
  <c r="N378" i="3"/>
  <c r="N380" i="3"/>
  <c r="N382" i="3"/>
  <c r="N383" i="3"/>
  <c r="N386" i="3"/>
  <c r="N387" i="3"/>
  <c r="N391" i="3"/>
  <c r="N395" i="3"/>
  <c r="M383" i="3"/>
  <c r="M385" i="3"/>
  <c r="M387" i="3"/>
  <c r="M389" i="3"/>
  <c r="M391" i="3"/>
  <c r="M394" i="3"/>
  <c r="I392" i="3"/>
  <c r="I394" i="3"/>
  <c r="H3" i="3"/>
  <c r="H4" i="3"/>
  <c r="E402" i="3"/>
  <c r="G402" i="3"/>
  <c r="J402" i="3"/>
  <c r="L402" i="3"/>
</calcChain>
</file>

<file path=xl/sharedStrings.xml><?xml version="1.0" encoding="utf-8"?>
<sst xmlns="http://schemas.openxmlformats.org/spreadsheetml/2006/main" count="506" uniqueCount="431">
  <si>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</si>
  <si>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</si>
  <si>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</si>
  <si>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</si>
  <si>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</si>
  <si>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</si>
  <si>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</si>
  <si>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</si>
  <si>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</si>
  <si>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</si>
  <si>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</si>
  <si>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</si>
  <si>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</si>
  <si>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</si>
  <si>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</si>
  <si>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</si>
  <si>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</si>
  <si>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</si>
  <si>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</si>
  <si>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V70II, S/V90N</t>
  </si>
  <si>
    <t>S/V60</t>
  </si>
  <si>
    <t>XC60</t>
  </si>
  <si>
    <t>V40N</t>
  </si>
  <si>
    <t>XC90N</t>
  </si>
  <si>
    <t>S80N</t>
  </si>
  <si>
    <t>S40N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</si>
  <si>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</si>
  <si>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</si>
  <si>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</si>
  <si>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</si>
  <si>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</si>
  <si>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</si>
  <si>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</si>
  <si>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</si>
  <si>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</si>
  <si>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UP!</t>
  </si>
  <si>
    <t>Sharan</t>
  </si>
  <si>
    <t>Caddy</t>
  </si>
  <si>
    <t>Touran</t>
  </si>
  <si>
    <t>Touareg</t>
  </si>
  <si>
    <t>Multivan</t>
  </si>
  <si>
    <t>Caravelle</t>
  </si>
  <si>
    <t>Beetle</t>
  </si>
  <si>
    <t>Kombi</t>
  </si>
  <si>
    <t>Scirocco</t>
  </si>
  <si>
    <t>Crafter</t>
  </si>
  <si>
    <t>XL1</t>
  </si>
  <si>
    <t>CC</t>
  </si>
  <si>
    <t>Phaeton</t>
  </si>
  <si>
    <t>3(3)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</si>
  <si>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</si>
  <si>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</si>
  <si>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</si>
  <si>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</si>
  <si>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</si>
  <si>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</si>
  <si>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</si>
  <si>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</si>
  <si>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</si>
  <si>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Gt86</t>
  </si>
  <si>
    <t>Mirai</t>
  </si>
  <si>
    <t>Verso-s</t>
  </si>
  <si>
    <t>4(5)</t>
  </si>
  <si>
    <t>BMW</t>
  </si>
  <si>
    <t>5-serie</t>
  </si>
  <si>
    <t>3-serie</t>
  </si>
  <si>
    <t>1-serie</t>
  </si>
  <si>
    <t>X1</t>
  </si>
  <si>
    <t>2-serie</t>
  </si>
  <si>
    <t>X3</t>
  </si>
  <si>
    <t>4-serie</t>
  </si>
  <si>
    <t>X5</t>
  </si>
  <si>
    <t>X4</t>
  </si>
  <si>
    <t>I3</t>
  </si>
  <si>
    <t>X6</t>
  </si>
  <si>
    <t>7-serie</t>
  </si>
  <si>
    <t>6-serie</t>
  </si>
  <si>
    <t>I8</t>
  </si>
  <si>
    <t>Z4</t>
  </si>
  <si>
    <t>5(6)</t>
  </si>
  <si>
    <t>Kia</t>
  </si>
  <si>
    <t>Cee'd</t>
  </si>
  <si>
    <t>Sportage</t>
  </si>
  <si>
    <t>RIO</t>
  </si>
  <si>
    <t>Picanto</t>
  </si>
  <si>
    <t>Sorento</t>
  </si>
  <si>
    <t>Soul</t>
  </si>
  <si>
    <t>Venga</t>
  </si>
  <si>
    <t>Carens</t>
  </si>
  <si>
    <t>Optima</t>
  </si>
  <si>
    <t>Niro</t>
  </si>
  <si>
    <t>6(4)</t>
  </si>
  <si>
    <t>Audi</t>
  </si>
  <si>
    <t>A4</t>
  </si>
  <si>
    <t>A6</t>
  </si>
  <si>
    <t>A3</t>
  </si>
  <si>
    <t>A1</t>
  </si>
  <si>
    <t>Q5</t>
  </si>
  <si>
    <t>Q3</t>
  </si>
  <si>
    <t>A5</t>
  </si>
  <si>
    <t>Q7</t>
  </si>
  <si>
    <t>A7</t>
  </si>
  <si>
    <t>A8</t>
  </si>
  <si>
    <t>TT</t>
  </si>
  <si>
    <t>S6</t>
  </si>
  <si>
    <t>R8</t>
  </si>
  <si>
    <t>S3</t>
  </si>
  <si>
    <t>S5</t>
  </si>
  <si>
    <t>7(8)</t>
  </si>
  <si>
    <t>Mercedes</t>
  </si>
  <si>
    <t>E-klass</t>
  </si>
  <si>
    <t>C-klass</t>
  </si>
  <si>
    <t>CLA</t>
  </si>
  <si>
    <t>A-klass</t>
  </si>
  <si>
    <t>GLC</t>
  </si>
  <si>
    <t>B-klass</t>
  </si>
  <si>
    <t>GLA</t>
  </si>
  <si>
    <t>GLE</t>
  </si>
  <si>
    <t>V-klass</t>
  </si>
  <si>
    <t>GL</t>
  </si>
  <si>
    <t>Vito</t>
  </si>
  <si>
    <t>Cl/s280-600</t>
  </si>
  <si>
    <t>SLK</t>
  </si>
  <si>
    <t>CLS</t>
  </si>
  <si>
    <t>G wagon</t>
  </si>
  <si>
    <t>SLS</t>
  </si>
  <si>
    <t>108-314</t>
  </si>
  <si>
    <t>300-600 sl</t>
  </si>
  <si>
    <t>GLK</t>
  </si>
  <si>
    <t>Vaneo</t>
  </si>
  <si>
    <t>M-klass</t>
  </si>
  <si>
    <t>Viano</t>
  </si>
  <si>
    <t>8(7)</t>
  </si>
  <si>
    <t>Skoda</t>
  </si>
  <si>
    <t>Octavia</t>
  </si>
  <si>
    <t>Fabia</t>
  </si>
  <si>
    <t>Superb</t>
  </si>
  <si>
    <t>Yeti</t>
  </si>
  <si>
    <t>Rapid</t>
  </si>
  <si>
    <t>Citigo</t>
  </si>
  <si>
    <t>Roomster</t>
  </si>
  <si>
    <t>9(11)</t>
  </si>
  <si>
    <t>Renault</t>
  </si>
  <si>
    <t>Clio</t>
  </si>
  <si>
    <t>Captur</t>
  </si>
  <si>
    <t>Kadjar</t>
  </si>
  <si>
    <t>Megane</t>
  </si>
  <si>
    <t>Master</t>
  </si>
  <si>
    <t>Trafic</t>
  </si>
  <si>
    <t>ZOE</t>
  </si>
  <si>
    <t>Talisman</t>
  </si>
  <si>
    <t>Espace</t>
  </si>
  <si>
    <t>Scenic</t>
  </si>
  <si>
    <t>Kangoo</t>
  </si>
  <si>
    <t>Laguna</t>
  </si>
  <si>
    <t>10(9)</t>
  </si>
  <si>
    <t>Ford</t>
  </si>
  <si>
    <t>Focus</t>
  </si>
  <si>
    <t>Mondeo</t>
  </si>
  <si>
    <t>Fiesta</t>
  </si>
  <si>
    <t>Kuga</t>
  </si>
  <si>
    <t>S-max</t>
  </si>
  <si>
    <t>Mustang</t>
  </si>
  <si>
    <t>C-max</t>
  </si>
  <si>
    <t>Galaxy</t>
  </si>
  <si>
    <t>Edge</t>
  </si>
  <si>
    <t>Tourneo custom</t>
  </si>
  <si>
    <t>Transit</t>
  </si>
  <si>
    <t>Tourneo connect</t>
  </si>
  <si>
    <t>Transit custom</t>
  </si>
  <si>
    <t>B-max</t>
  </si>
  <si>
    <t>Grand c-max</t>
  </si>
  <si>
    <t>KA</t>
  </si>
  <si>
    <t>Tourneo courier</t>
  </si>
  <si>
    <t>11(13)</t>
  </si>
  <si>
    <t>Peugeot</t>
  </si>
  <si>
    <t>Partner</t>
  </si>
  <si>
    <t>Boxer</t>
  </si>
  <si>
    <t>Expert</t>
  </si>
  <si>
    <t>RCZ</t>
  </si>
  <si>
    <t>12(10)</t>
  </si>
  <si>
    <t>Nissan</t>
  </si>
  <si>
    <t>Qashqai</t>
  </si>
  <si>
    <t>Juke</t>
  </si>
  <si>
    <t>X-trail</t>
  </si>
  <si>
    <t>Pulsar</t>
  </si>
  <si>
    <t>Leaf</t>
  </si>
  <si>
    <t>Micra</t>
  </si>
  <si>
    <t>Note</t>
  </si>
  <si>
    <t>Nv400</t>
  </si>
  <si>
    <t>Nv200</t>
  </si>
  <si>
    <t>Gt-r</t>
  </si>
  <si>
    <t>370 z</t>
  </si>
  <si>
    <t>Murano</t>
  </si>
  <si>
    <t>13(12)</t>
  </si>
  <si>
    <t>Hyundai</t>
  </si>
  <si>
    <t>I30</t>
  </si>
  <si>
    <t>I20</t>
  </si>
  <si>
    <t>Tucson</t>
  </si>
  <si>
    <t>I40</t>
  </si>
  <si>
    <t>I10</t>
  </si>
  <si>
    <t>Ix20</t>
  </si>
  <si>
    <t>Santa fe</t>
  </si>
  <si>
    <t>Grand santa fe</t>
  </si>
  <si>
    <t>H1</t>
  </si>
  <si>
    <t>Ioniq</t>
  </si>
  <si>
    <t>Ix35</t>
  </si>
  <si>
    <t>Veloster</t>
  </si>
  <si>
    <t>14(14)</t>
  </si>
  <si>
    <t>Fiat</t>
  </si>
  <si>
    <t>Ducato</t>
  </si>
  <si>
    <t>500x</t>
  </si>
  <si>
    <t>Freemont</t>
  </si>
  <si>
    <t>Tipo</t>
  </si>
  <si>
    <t>500l</t>
  </si>
  <si>
    <t>Panda</t>
  </si>
  <si>
    <t>Doblo</t>
  </si>
  <si>
    <t>Punto</t>
  </si>
  <si>
    <t>Talento</t>
  </si>
  <si>
    <t>Coupe</t>
  </si>
  <si>
    <t>Abarth</t>
  </si>
  <si>
    <t>Qubo</t>
  </si>
  <si>
    <t>Sedici</t>
  </si>
  <si>
    <t>Scudo</t>
  </si>
  <si>
    <t>15(15)</t>
  </si>
  <si>
    <t>Opel</t>
  </si>
  <si>
    <t>Astra</t>
  </si>
  <si>
    <t>Corsa</t>
  </si>
  <si>
    <t>Insignia</t>
  </si>
  <si>
    <t>Mokka</t>
  </si>
  <si>
    <t>Karl</t>
  </si>
  <si>
    <t>Vivaro</t>
  </si>
  <si>
    <t>Zafira</t>
  </si>
  <si>
    <t>Meriva</t>
  </si>
  <si>
    <t>Adam</t>
  </si>
  <si>
    <t>Movano</t>
  </si>
  <si>
    <t>Cascada</t>
  </si>
  <si>
    <t>Combo</t>
  </si>
  <si>
    <t>Ampera</t>
  </si>
  <si>
    <t>16(19)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</si>
  <si>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</si>
  <si>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</si>
  <si>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</si>
  <si>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</si>
  <si>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</si>
  <si>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</si>
  <si>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</si>
  <si>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</si>
  <si>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</si>
  <si>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17(21)</t>
  </si>
  <si>
    <t>Seat</t>
  </si>
  <si>
    <t>Leon</t>
  </si>
  <si>
    <t>Ibiza</t>
  </si>
  <si>
    <t>Alhambra</t>
  </si>
  <si>
    <t>Ateca</t>
  </si>
  <si>
    <t>MII</t>
  </si>
  <si>
    <t>Toledo</t>
  </si>
  <si>
    <t>Altea</t>
  </si>
  <si>
    <t>18(17)</t>
  </si>
  <si>
    <t>Subaru</t>
  </si>
  <si>
    <t>Outback</t>
  </si>
  <si>
    <t>XV</t>
  </si>
  <si>
    <t>Forester</t>
  </si>
  <si>
    <t>Levorg</t>
  </si>
  <si>
    <t>Impreza</t>
  </si>
  <si>
    <t>BRZ</t>
  </si>
  <si>
    <t>Legacy</t>
  </si>
  <si>
    <t>19(20)</t>
  </si>
  <si>
    <t>Dacia</t>
  </si>
  <si>
    <t>Duster</t>
  </si>
  <si>
    <t>Sandero</t>
  </si>
  <si>
    <t>Logan</t>
  </si>
  <si>
    <t>Lodgy</t>
  </si>
  <si>
    <t>20(16)</t>
  </si>
  <si>
    <t>Citroen</t>
  </si>
  <si>
    <t>C3</t>
  </si>
  <si>
    <t>C4 cactus</t>
  </si>
  <si>
    <t>C4</t>
  </si>
  <si>
    <t>C4 picasso</t>
  </si>
  <si>
    <t>C5</t>
  </si>
  <si>
    <t>Berlingo</t>
  </si>
  <si>
    <t>C1</t>
  </si>
  <si>
    <t>Jumper</t>
  </si>
  <si>
    <t>DS5</t>
  </si>
  <si>
    <t>DS3</t>
  </si>
  <si>
    <t>Jumpy</t>
  </si>
  <si>
    <t>21(22)</t>
  </si>
  <si>
    <t>Honda</t>
  </si>
  <si>
    <t>Civic</t>
  </si>
  <si>
    <t>Cr-v</t>
  </si>
  <si>
    <t>Hr-v</t>
  </si>
  <si>
    <t>Jazz</t>
  </si>
  <si>
    <t>Accord</t>
  </si>
  <si>
    <t>22(18)</t>
  </si>
  <si>
    <t>Mitsubishi</t>
  </si>
  <si>
    <t>Outlander</t>
  </si>
  <si>
    <t>ASX</t>
  </si>
  <si>
    <t>Space star</t>
  </si>
  <si>
    <t>Pajero</t>
  </si>
  <si>
    <t>I-miev</t>
  </si>
  <si>
    <t>Lancer</t>
  </si>
  <si>
    <t>23(23)</t>
  </si>
  <si>
    <t>Mini</t>
  </si>
  <si>
    <t>Hatch</t>
  </si>
  <si>
    <t>Clubman</t>
  </si>
  <si>
    <t>Countryman</t>
  </si>
  <si>
    <t>Paceman</t>
  </si>
  <si>
    <t>24(24)</t>
  </si>
  <si>
    <t>Suzuki</t>
  </si>
  <si>
    <t>Vitara</t>
  </si>
  <si>
    <t>S-cross</t>
  </si>
  <si>
    <t>Swift</t>
  </si>
  <si>
    <t>Baleno</t>
  </si>
  <si>
    <t>SX4</t>
  </si>
  <si>
    <t>Splash</t>
  </si>
  <si>
    <t>25(25)</t>
  </si>
  <si>
    <t>Lexus</t>
  </si>
  <si>
    <t>Nx300h</t>
  </si>
  <si>
    <t>RX</t>
  </si>
  <si>
    <t>Ct200h</t>
  </si>
  <si>
    <t>26(26)</t>
  </si>
  <si>
    <t>Porsche</t>
  </si>
  <si>
    <t>Macan</t>
  </si>
  <si>
    <t>Cayenne</t>
  </si>
  <si>
    <t>Cayman</t>
  </si>
  <si>
    <t>Boxster</t>
  </si>
  <si>
    <t>Panamera</t>
  </si>
  <si>
    <t>27(27)</t>
  </si>
  <si>
    <t>Jeep</t>
  </si>
  <si>
    <t>Renegade</t>
  </si>
  <si>
    <t>Grand cherokee</t>
  </si>
  <si>
    <t>Cherokee</t>
  </si>
  <si>
    <t>Wrangler</t>
  </si>
  <si>
    <t>28(28)</t>
  </si>
  <si>
    <t>Tesla</t>
  </si>
  <si>
    <t>Model s</t>
  </si>
  <si>
    <t>Model x</t>
  </si>
  <si>
    <t>29(34)</t>
  </si>
  <si>
    <t>Jaguar</t>
  </si>
  <si>
    <t>XE</t>
  </si>
  <si>
    <t>F-pace</t>
  </si>
  <si>
    <t>XF</t>
  </si>
  <si>
    <t>F</t>
  </si>
  <si>
    <t>XJ</t>
  </si>
  <si>
    <t>XKR</t>
  </si>
  <si>
    <t>30(30)</t>
  </si>
  <si>
    <t>Land Rover</t>
  </si>
  <si>
    <t>Evoque</t>
  </si>
  <si>
    <t>Discvry</t>
  </si>
  <si>
    <t>Discovery</t>
  </si>
  <si>
    <t>Defender</t>
  </si>
  <si>
    <t>Freelander</t>
  </si>
  <si>
    <t>31(29)</t>
  </si>
  <si>
    <t>LR / Land Rover</t>
  </si>
  <si>
    <t>/ range rover</t>
  </si>
  <si>
    <t>32(36)</t>
  </si>
  <si>
    <t>Alfa Romeo</t>
  </si>
  <si>
    <t>Giulietta</t>
  </si>
  <si>
    <t>Giulia</t>
  </si>
  <si>
    <t>Mito</t>
  </si>
  <si>
    <t>33(46)</t>
  </si>
  <si>
    <t>Övriga</t>
  </si>
  <si>
    <t>Fabrikat</t>
  </si>
  <si>
    <t>34(33)</t>
  </si>
  <si>
    <t>Chevrolet</t>
  </si>
  <si>
    <t>Corvette</t>
  </si>
  <si>
    <t>Camaro</t>
  </si>
  <si>
    <t>Tahoe</t>
  </si>
  <si>
    <t>35(50)</t>
  </si>
  <si>
    <t>DS</t>
  </si>
  <si>
    <t>DS4</t>
  </si>
  <si>
    <t>36(38)</t>
  </si>
  <si>
    <t>Ferrari</t>
  </si>
  <si>
    <t>37(49)</t>
  </si>
  <si>
    <t>Ssangyong</t>
  </si>
  <si>
    <t>Tivoli</t>
  </si>
  <si>
    <t>Korando</t>
  </si>
  <si>
    <t>Rexton</t>
  </si>
  <si>
    <t>Rodius</t>
  </si>
  <si>
    <t>Actyon</t>
  </si>
  <si>
    <t>38(39)</t>
  </si>
  <si>
    <t>Amatörbygge</t>
  </si>
  <si>
    <t>39(37)</t>
  </si>
  <si>
    <t>Cadillac</t>
  </si>
  <si>
    <t>Escalade</t>
  </si>
  <si>
    <t>ATS</t>
  </si>
  <si>
    <t>CTS</t>
  </si>
  <si>
    <t>SRX</t>
  </si>
  <si>
    <t>40(31)</t>
  </si>
  <si>
    <t>Smart</t>
  </si>
  <si>
    <t>Forfour</t>
  </si>
  <si>
    <t>41(43)</t>
  </si>
  <si>
    <t>Maserati</t>
  </si>
  <si>
    <t>42(42)</t>
  </si>
  <si>
    <t>Iveco</t>
  </si>
  <si>
    <t>Daily</t>
  </si>
  <si>
    <t>43(44)</t>
  </si>
  <si>
    <t>Bentley</t>
  </si>
  <si>
    <t>Bentayga</t>
  </si>
  <si>
    <t>Continental</t>
  </si>
  <si>
    <t>Mulsanne</t>
  </si>
  <si>
    <t>44(47)</t>
  </si>
  <si>
    <t>Lamborghini</t>
  </si>
  <si>
    <t>45(32)</t>
  </si>
  <si>
    <t>Lancia</t>
  </si>
  <si>
    <t>Voyager</t>
  </si>
  <si>
    <t>Flavia</t>
  </si>
  <si>
    <t>46(45)</t>
  </si>
  <si>
    <t>Aston Martin</t>
  </si>
  <si>
    <t>Martin</t>
  </si>
  <si>
    <t>47(48)</t>
  </si>
  <si>
    <t>Morgan</t>
  </si>
  <si>
    <t>48(51)</t>
  </si>
  <si>
    <t>Lotus</t>
  </si>
  <si>
    <t>49(53)</t>
  </si>
  <si>
    <t>Rolls-royce</t>
  </si>
  <si>
    <t>Wraith</t>
  </si>
  <si>
    <t>Dawn</t>
  </si>
  <si>
    <t>50(35)</t>
  </si>
  <si>
    <t>Nevs</t>
  </si>
  <si>
    <t>9-3n</t>
  </si>
  <si>
    <t>51(41)</t>
  </si>
  <si>
    <t>Lada</t>
  </si>
  <si>
    <t>Niva</t>
  </si>
  <si>
    <t>52(40)</t>
  </si>
  <si>
    <t>Dodge</t>
  </si>
  <si>
    <t>53(52)</t>
  </si>
  <si>
    <t>Man</t>
  </si>
  <si>
    <t>Chassi husbil</t>
  </si>
  <si>
    <t>Personbilar nyregistreringar september 2016</t>
  </si>
  <si>
    <t>2016-09-01 -&gt; 2016-09-30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</si>
</sst>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19.143947589612832</c:v>
                </c:pt>
                <c:pt idx="1">
                  <c:v>15.178582200898441</c:v>
                </c:pt>
                <c:pt idx="2">
                  <c:v>6.0618613087314452</c:v>
                </c:pt>
                <c:pt idx="3">
                  <c:v>5.8261915199092709</c:v>
                </c:pt>
                <c:pt idx="4">
                  <c:v>5.360884445391771</c:v>
                </c:pt>
                <c:pt idx="5">
                  <c:v>5.9641347580765158</c:v>
                </c:pt>
                <c:pt idx="6">
                  <c:v>4.0868197850015884</c:v>
                </c:pt>
                <c:pt idx="7">
                  <c:v>4.5388553526400246</c:v>
                </c:pt>
                <c:pt idx="8">
                  <c:v>3.2261826722380182</c:v>
                </c:pt>
                <c:pt idx="9">
                  <c:v>3.7417606061459141</c:v>
                </c:pt>
                <c:pt idx="10">
                  <c:v>2.7435824220902223</c:v>
                </c:pt>
                <c:pt idx="11">
                  <c:v>3.3769952504092045</c:v>
                </c:pt>
                <c:pt idx="12">
                  <c:v>2.8228092964894853</c:v>
                </c:pt>
                <c:pt idx="13">
                  <c:v>2.2038744756749367</c:v>
                </c:pt>
                <c:pt idx="14">
                  <c:v>2.0184755462431583</c:v>
                </c:pt>
                <c:pt idx="15">
                  <c:v>1.5587988079773822</c:v>
                </c:pt>
                <c:pt idx="16">
                  <c:v>1.2177612978729393</c:v>
                </c:pt>
                <c:pt idx="17">
                  <c:v>1.573678982356939</c:v>
                </c:pt>
                <c:pt idx="18">
                  <c:v>1.2901513353951088</c:v>
                </c:pt>
                <c:pt idx="19">
                  <c:v>1.6134935029941324</c:v>
                </c:pt>
                <c:pt idx="20">
                  <c:v>1.057296714698797</c:v>
                </c:pt>
                <c:pt idx="21">
                  <c:v>1.560809642352998</c:v>
                </c:pt>
                <c:pt idx="22">
                  <c:v>0.83690926713130342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47E-B390-F63DA46A00DF}"/>
            </c:ext>
          </c:extLst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18.383469174195639</c:v>
                </c:pt>
                <c:pt idx="1">
                  <c:v>15.332208286046958</c:v>
                </c:pt>
                <c:pt idx="2">
                  <c:v>6.0328818405577094</c:v>
                </c:pt>
                <c:pt idx="3">
                  <c:v>6.0325133752892457</c:v>
                </c:pt>
                <c:pt idx="4">
                  <c:v>6.0284602573361434</c:v>
                </c:pt>
                <c:pt idx="5">
                  <c:v>5.8762841014605964</c:v>
                </c:pt>
                <c:pt idx="6">
                  <c:v>4.6636649029462482</c:v>
                </c:pt>
                <c:pt idx="7">
                  <c:v>4.465430588512727</c:v>
                </c:pt>
                <c:pt idx="8">
                  <c:v>3.5851670621527214</c:v>
                </c:pt>
                <c:pt idx="9">
                  <c:v>3.4204630871494048</c:v>
                </c:pt>
                <c:pt idx="10">
                  <c:v>2.9628292237173728</c:v>
                </c:pt>
                <c:pt idx="11">
                  <c:v>2.7093251190142817</c:v>
                </c:pt>
                <c:pt idx="12">
                  <c:v>2.6698993352886555</c:v>
                </c:pt>
                <c:pt idx="13">
                  <c:v>2.229951804742885</c:v>
                </c:pt>
                <c:pt idx="14">
                  <c:v>2.2281094784005662</c:v>
                </c:pt>
                <c:pt idx="15">
                  <c:v>1.9200725139648336</c:v>
                </c:pt>
                <c:pt idx="16">
                  <c:v>1.5206561629500803</c:v>
                </c:pt>
                <c:pt idx="17">
                  <c:v>1.4045896033839851</c:v>
                </c:pt>
                <c:pt idx="18">
                  <c:v>1.3828501525446211</c:v>
                </c:pt>
                <c:pt idx="19">
                  <c:v>1.3010508629456587</c:v>
                </c:pt>
                <c:pt idx="20">
                  <c:v>1.1352414921369511</c:v>
                </c:pt>
                <c:pt idx="21">
                  <c:v>1.1333991657946323</c:v>
                </c:pt>
                <c:pt idx="22">
                  <c:v>0.75866998776695305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C-447E-B390-F63DA46A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869376"/>
        <c:axId val="136870912"/>
        <c:axId val="0"/>
      </c:bar3DChart>
      <c:catAx>
        <c:axId val="1368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6870912"/>
        <c:crosses val="autoZero"/>
        <c:auto val="0"/>
        <c:lblAlgn val="ctr"/>
        <c:lblOffset val="100"/>
        <c:noMultiLvlLbl val="0"/>
      </c:catAx>
      <c:valAx>
        <c:axId val="13687091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68693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Renault</c:v>
                </c:pt>
                <c:pt idx="1">
                  <c:v>Dacia</c:v>
                </c:pt>
                <c:pt idx="2">
                  <c:v>Hyundai</c:v>
                </c:pt>
                <c:pt idx="3">
                  <c:v>Opel</c:v>
                </c:pt>
                <c:pt idx="4">
                  <c:v>Peugeot</c:v>
                </c:pt>
                <c:pt idx="5">
                  <c:v>Kia</c:v>
                </c:pt>
                <c:pt idx="6">
                  <c:v>BMW</c:v>
                </c:pt>
                <c:pt idx="7">
                  <c:v>VW</c:v>
                </c:pt>
                <c:pt idx="8">
                  <c:v>Toyota</c:v>
                </c:pt>
                <c:pt idx="9">
                  <c:v>Mercedes</c:v>
                </c:pt>
                <c:pt idx="10">
                  <c:v>Skoda</c:v>
                </c:pt>
                <c:pt idx="11">
                  <c:v>Honda</c:v>
                </c:pt>
                <c:pt idx="12">
                  <c:v>Citroen</c:v>
                </c:pt>
                <c:pt idx="13">
                  <c:v>Seat</c:v>
                </c:pt>
                <c:pt idx="14">
                  <c:v>Audi</c:v>
                </c:pt>
                <c:pt idx="15">
                  <c:v>Fiat</c:v>
                </c:pt>
                <c:pt idx="16">
                  <c:v>Nissan</c:v>
                </c:pt>
                <c:pt idx="17">
                  <c:v>Mazda</c:v>
                </c:pt>
                <c:pt idx="18">
                  <c:v>Volvo</c:v>
                </c:pt>
                <c:pt idx="19">
                  <c:v>Ford</c:v>
                </c:pt>
                <c:pt idx="20">
                  <c:v>Subaru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63.868065967016499</c:v>
                </c:pt>
                <c:pt idx="1">
                  <c:v>61.807580174927111</c:v>
                </c:pt>
                <c:pt idx="2">
                  <c:v>49.553001277139209</c:v>
                </c:pt>
                <c:pt idx="3">
                  <c:v>40.243902439024396</c:v>
                </c:pt>
                <c:pt idx="4">
                  <c:v>30.052493438320209</c:v>
                </c:pt>
                <c:pt idx="5">
                  <c:v>26.891734575087312</c:v>
                </c:pt>
                <c:pt idx="6">
                  <c:v>23.755806237558062</c:v>
                </c:pt>
                <c:pt idx="7">
                  <c:v>20.245842371655819</c:v>
                </c:pt>
                <c:pt idx="8">
                  <c:v>19.745222929936308</c:v>
                </c:pt>
                <c:pt idx="9">
                  <c:v>16.042780748663102</c:v>
                </c:pt>
                <c:pt idx="10">
                  <c:v>14.992272024729521</c:v>
                </c:pt>
                <c:pt idx="11">
                  <c:v>14.963503649635038</c:v>
                </c:pt>
                <c:pt idx="12">
                  <c:v>0.23255813953488372</c:v>
                </c:pt>
                <c:pt idx="13">
                  <c:v>-2.3419203747072603</c:v>
                </c:pt>
                <c:pt idx="14">
                  <c:v>-6.2037564029595904</c:v>
                </c:pt>
                <c:pt idx="15">
                  <c:v>-7.6252723311546839</c:v>
                </c:pt>
                <c:pt idx="16">
                  <c:v>-7.7726218097447797</c:v>
                </c:pt>
                <c:pt idx="17">
                  <c:v>-12.698412698412698</c:v>
                </c:pt>
                <c:pt idx="18">
                  <c:v>-12.718446601941746</c:v>
                </c:pt>
                <c:pt idx="19">
                  <c:v>-14.037985136251033</c:v>
                </c:pt>
                <c:pt idx="20">
                  <c:v>-14.198782961460447</c:v>
                </c:pt>
                <c:pt idx="21">
                  <c:v>-18.074324324324326</c:v>
                </c:pt>
                <c:pt idx="22">
                  <c:v>-47.957371225577269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B-427C-97B2-B4A1609C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442176"/>
        <c:axId val="107443712"/>
        <c:axId val="0"/>
      </c:bar3DChart>
      <c:catAx>
        <c:axId val="1074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07443712"/>
        <c:crosses val="autoZero"/>
        <c:auto val="0"/>
        <c:lblAlgn val="ctr"/>
        <c:lblOffset val="100"/>
        <c:noMultiLvlLbl val="0"/>
      </c:catAx>
      <c:valAx>
        <c:axId val="10744371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074421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466725</xdr:colOff>
      <xdr:row>0</xdr:row>
      <xdr:rowOff>209551</xdr:rowOff>
    </xdr:from>
    <xdr:to>
      <xdr:col>14</xdr:col>
      <xdr:colOff>209550</xdr:colOff>
      <xdr:row>4</xdr:row>
      <xdr:rowOff>104776</xdr:rowOff>
    </xdr:to>
    <xdr:sp macro="" textlink="">
      <xdr:nvSpPr>
        <xdr:cNvPr id="2" name="TextBox 1"/>
        <xdr:cNvSpPr txBox="1"/>
      </xdr:nvSpPr>
      <xdr:spPr>
        <a:xfrm>
          <a:off x="7058025" y="20955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590549</xdr:colOff>
      <xdr:row>2</xdr:row>
      <xdr:rowOff>171450</xdr:rowOff>
    </xdr:from>
    <xdr:to>
      <xdr:col>13</xdr:col>
      <xdr:colOff>124949</xdr:colOff>
      <xdr:row>3</xdr:row>
      <xdr:rowOff>180975</xdr:rowOff>
    </xdr:to>
    <xdr:sp macro="" textlink="">
      <xdr:nvSpPr>
        <xdr:cNvPr id="3" name="Up Arrow 2"/>
        <xdr:cNvSpPr/>
      </xdr:nvSpPr>
      <xdr:spPr>
        <a:xfrm rot="8100000">
          <a:off x="7181849" y="4857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581027</xdr:colOff>
      <xdr:row>0</xdr:row>
      <xdr:rowOff>219074</xdr:rowOff>
    </xdr:from>
    <xdr:to>
      <xdr:col>13</xdr:col>
      <xdr:colOff>115427</xdr:colOff>
      <xdr:row>2</xdr:row>
      <xdr:rowOff>85724</xdr:rowOff>
    </xdr:to>
    <xdr:sp macro="" textlink="">
      <xdr:nvSpPr>
        <xdr:cNvPr id="5" name="Up Arrow 4"/>
        <xdr:cNvSpPr/>
      </xdr:nvSpPr>
      <xdr:spPr>
        <a:xfrm rot="2400000">
          <a:off x="7172327" y="2190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6</xdr:row>
      <xdr:rowOff>12700</xdr:rowOff>
    </xdr:from>
    <xdr:to>
      <xdr:col>1</xdr:col>
      <xdr:colOff>596900</xdr:colOff>
      <xdr:row>7</xdr:row>
      <xdr:rowOff>139700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15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25400</xdr:rowOff>
    </xdr:from>
    <xdr:to>
      <xdr:col>2</xdr:col>
      <xdr:colOff>393700</xdr:colOff>
      <xdr:row>12</xdr:row>
      <xdr:rowOff>152400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20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139700</xdr:rowOff>
    </xdr:from>
    <xdr:to>
      <xdr:col>3</xdr:col>
      <xdr:colOff>190500</xdr:colOff>
      <xdr:row>24</xdr:row>
      <xdr:rowOff>114300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101600</xdr:rowOff>
    </xdr:from>
    <xdr:to>
      <xdr:col>3</xdr:col>
      <xdr:colOff>596900</xdr:colOff>
      <xdr:row>25</xdr:row>
      <xdr:rowOff>38100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83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63500</xdr:rowOff>
    </xdr:from>
    <xdr:to>
      <xdr:col>4</xdr:col>
      <xdr:colOff>393700</xdr:colOff>
      <xdr:row>24</xdr:row>
      <xdr:rowOff>38100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45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50800</xdr:rowOff>
    </xdr:from>
    <xdr:to>
      <xdr:col>5</xdr:col>
      <xdr:colOff>190500</xdr:colOff>
      <xdr:row>24</xdr:row>
      <xdr:rowOff>25400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32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152400</xdr:rowOff>
    </xdr:from>
    <xdr:to>
      <xdr:col>5</xdr:col>
      <xdr:colOff>596900</xdr:colOff>
      <xdr:row>26</xdr:row>
      <xdr:rowOff>88900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177800</xdr:rowOff>
    </xdr:from>
    <xdr:to>
      <xdr:col>7</xdr:col>
      <xdr:colOff>190500</xdr:colOff>
      <xdr:row>27</xdr:row>
      <xdr:rowOff>114300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40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101600</xdr:rowOff>
    </xdr:from>
    <xdr:to>
      <xdr:col>7</xdr:col>
      <xdr:colOff>596900</xdr:colOff>
      <xdr:row>27</xdr:row>
      <xdr:rowOff>76200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54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88900</xdr:rowOff>
    </xdr:from>
    <xdr:to>
      <xdr:col>8</xdr:col>
      <xdr:colOff>393700</xdr:colOff>
      <xdr:row>29</xdr:row>
      <xdr:rowOff>25400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3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26</xdr:row>
      <xdr:rowOff>152400</xdr:rowOff>
    </xdr:from>
    <xdr:to>
      <xdr:col>9</xdr:col>
      <xdr:colOff>190500</xdr:colOff>
      <xdr:row>28</xdr:row>
      <xdr:rowOff>88900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05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88900</xdr:rowOff>
    </xdr:from>
    <xdr:to>
      <xdr:col>9</xdr:col>
      <xdr:colOff>596900</xdr:colOff>
      <xdr:row>28</xdr:row>
      <xdr:rowOff>63500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32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</xdr:rowOff>
    </xdr:from>
    <xdr:to>
      <xdr:col>11</xdr:col>
      <xdr:colOff>190500</xdr:colOff>
      <xdr:row>29</xdr:row>
      <xdr:rowOff>139700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76200</xdr:rowOff>
    </xdr:from>
    <xdr:to>
      <xdr:col>11</xdr:col>
      <xdr:colOff>596900</xdr:colOff>
      <xdr:row>30</xdr:row>
      <xdr:rowOff>12700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165100</xdr:rowOff>
    </xdr:from>
    <xdr:to>
      <xdr:col>12</xdr:col>
      <xdr:colOff>393700</xdr:colOff>
      <xdr:row>30</xdr:row>
      <xdr:rowOff>101600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127000</xdr:rowOff>
    </xdr:from>
    <xdr:to>
      <xdr:col>13</xdr:col>
      <xdr:colOff>190500</xdr:colOff>
      <xdr:row>29</xdr:row>
      <xdr:rowOff>101600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61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30</xdr:row>
      <xdr:rowOff>101600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88900</xdr:rowOff>
    </xdr:from>
    <xdr:to>
      <xdr:col>14</xdr:col>
      <xdr:colOff>393700</xdr:colOff>
      <xdr:row>30</xdr:row>
      <xdr:rowOff>25400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0</xdr:rowOff>
    </xdr:from>
    <xdr:to>
      <xdr:col>15</xdr:col>
      <xdr:colOff>190500</xdr:colOff>
      <xdr:row>30</xdr:row>
      <xdr:rowOff>127000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63500</xdr:rowOff>
    </xdr:from>
    <xdr:to>
      <xdr:col>15</xdr:col>
      <xdr:colOff>596900</xdr:colOff>
      <xdr:row>30</xdr:row>
      <xdr:rowOff>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403"/>
  <sheetViews>
    <sheetView tabSelected="1" zoomScaleNormal="100" workbookViewId="0">
      <pane ySplit="9" topLeftCell="A10" activePane="bottomLeft" state="frozen"/>
      <selection pane="bottomLeft" activeCell="P79" sqref="P79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429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1467.8181818181818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32292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430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4.8107222385614055</v>
      </c>
      <c r="E10" s="20">
        <v>5394</v>
      </c>
      <c r="F10" s="14">
        <v>6180</v>
      </c>
      <c r="G10" s="31">
        <f t="shared" ref="G10:G73" si="1">IF(F10=0,"",SUM(((E10-F10)/F10)*100))</f>
        <v>-12.718446601941746</v>
      </c>
      <c r="H10" s="32">
        <f t="shared" ref="H10:H73" si="2">IF(E10=0,"",SUM((E10/CntPeriod)*100))</f>
        <v>16.70382757339279</v>
      </c>
      <c r="I10" s="33">
        <f t="shared" ref="I10:I73" si="3">IF(F10=0,"",SUM((F10/CntPeriodPrevYear)*100))</f>
        <v>20.841061612653018</v>
      </c>
      <c r="J10" s="20">
        <v>49892</v>
      </c>
      <c r="K10" s="14">
        <v>47602</v>
      </c>
      <c r="L10" s="31">
        <f t="shared" ref="L10:L73" si="4">IF(K10=0,"",SUM(((J10-K10)/K10)*100))</f>
        <v>4.8107222385614055</v>
      </c>
      <c r="M10" s="32">
        <f t="shared" ref="M10:M73" si="5">IF(J10=0,"",SUM((J10/CntYearAck)*100))</f>
        <v>18.383469174195639</v>
      </c>
      <c r="N10" s="34">
        <f t="shared" ref="N10:N73" si="6">IF(K10=0,"",SUM((K10/CntPrevYearAck)*100))</f>
        <v>19.143947589612832</v>
      </c>
    </row>
    <row r="11" spans="1:19" ht="14.25" hidden="1" outlineLevel="1" x14ac:dyDescent="0.25">
      <c r="A11" s="36"/>
      <c r="B11" s="50" t="s">
        <v>19</v>
      </c>
      <c r="C11" s="42">
        <f t="shared" si="0"/>
        <v>-7.0892585401689665</v>
      </c>
      <c r="D11" s="48"/>
      <c r="E11" s="20">
        <v>1057</v>
      </c>
      <c r="F11" s="14">
        <v>2416</v>
      </c>
      <c r="G11" s="49">
        <f t="shared" si="1"/>
        <v>-56.25</v>
      </c>
      <c r="H11" s="33">
        <f t="shared" si="2"/>
        <v>3.2732565341260997</v>
      </c>
      <c r="I11" s="33">
        <f t="shared" si="3"/>
        <v>8.1475736013219571</v>
      </c>
      <c r="J11" s="20">
        <v>17706</v>
      </c>
      <c r="K11" s="14">
        <v>19057</v>
      </c>
      <c r="L11" s="49">
        <f t="shared" si="4"/>
        <v>-7.0892585401689665</v>
      </c>
      <c r="M11" s="33">
        <f t="shared" si="5"/>
        <v>6.524046043419947</v>
      </c>
      <c r="N11" s="34">
        <f t="shared" si="6"/>
        <v>7.6640941392221285</v>
      </c>
    </row>
    <row r="12" spans="1:19" ht="14.25" hidden="1" outlineLevel="1" x14ac:dyDescent="0.25">
      <c r="A12" s="36"/>
      <c r="B12" s="50" t="s">
        <v>20</v>
      </c>
      <c r="C12" s="42">
        <f t="shared" si="0"/>
        <v>8.9945424013434092</v>
      </c>
      <c r="D12" s="48"/>
      <c r="E12" s="20">
        <v>1350</v>
      </c>
      <c r="F12" s="14">
        <v>1259</v>
      </c>
      <c r="G12" s="49">
        <f t="shared" si="1"/>
        <v>7.2279586973788721</v>
      </c>
      <c r="H12" s="33">
        <f t="shared" si="2"/>
        <v>4.1806020066889635</v>
      </c>
      <c r="I12" s="33">
        <f t="shared" si="3"/>
        <v>4.2457761440663679</v>
      </c>
      <c r="J12" s="20">
        <v>10385</v>
      </c>
      <c r="K12" s="14">
        <v>9528</v>
      </c>
      <c r="L12" s="49">
        <f t="shared" si="4"/>
        <v>8.9945424013434092</v>
      </c>
      <c r="M12" s="33">
        <f t="shared" si="5"/>
        <v>3.8265118129965066</v>
      </c>
      <c r="N12" s="34">
        <f t="shared" si="6"/>
        <v>3.8318459861735028</v>
      </c>
    </row>
    <row r="13" spans="1:19" ht="14.25" hidden="1" outlineLevel="1" x14ac:dyDescent="0.25">
      <c r="A13" s="36"/>
      <c r="B13" s="50" t="s">
        <v>21</v>
      </c>
      <c r="C13" s="42">
        <f t="shared" si="0"/>
        <v>-3.8990608101698134</v>
      </c>
      <c r="D13" s="48"/>
      <c r="E13" s="20">
        <v>1509</v>
      </c>
      <c r="F13" s="14">
        <v>1417</v>
      </c>
      <c r="G13" s="49">
        <f t="shared" si="1"/>
        <v>6.4925899788285113</v>
      </c>
      <c r="H13" s="33">
        <f t="shared" si="2"/>
        <v>4.6729840208101079</v>
      </c>
      <c r="I13" s="33">
        <f t="shared" si="3"/>
        <v>4.778605874616396</v>
      </c>
      <c r="J13" s="20">
        <v>10130</v>
      </c>
      <c r="K13" s="14">
        <v>10541</v>
      </c>
      <c r="L13" s="49">
        <f t="shared" si="4"/>
        <v>-3.8990608101698134</v>
      </c>
      <c r="M13" s="33">
        <f t="shared" si="5"/>
        <v>3.7325531695382392</v>
      </c>
      <c r="N13" s="34">
        <f t="shared" si="6"/>
        <v>4.2392410306732673</v>
      </c>
    </row>
    <row r="14" spans="1:19" ht="14.25" hidden="1" outlineLevel="1" x14ac:dyDescent="0.25">
      <c r="A14" s="36"/>
      <c r="B14" s="50" t="s">
        <v>22</v>
      </c>
      <c r="C14" s="42">
        <f t="shared" si="0"/>
        <v>28.156049094097018</v>
      </c>
      <c r="D14" s="48"/>
      <c r="E14" s="20">
        <v>1126</v>
      </c>
      <c r="F14" s="14">
        <v>946</v>
      </c>
      <c r="G14" s="49">
        <f t="shared" si="1"/>
        <v>19.027484143763214</v>
      </c>
      <c r="H14" s="33">
        <f t="shared" si="2"/>
        <v>3.4869317478013131</v>
      </c>
      <c r="I14" s="33">
        <f t="shared" si="3"/>
        <v>3.1902337031666277</v>
      </c>
      <c r="J14" s="20">
        <v>8771</v>
      </c>
      <c r="K14" s="14">
        <v>6844</v>
      </c>
      <c r="L14" s="49">
        <f t="shared" si="4"/>
        <v>28.156049094097018</v>
      </c>
      <c r="M14" s="33">
        <f t="shared" si="5"/>
        <v>3.2318088696959424</v>
      </c>
      <c r="N14" s="34">
        <f t="shared" si="6"/>
        <v>2.752430093342932</v>
      </c>
    </row>
    <row r="15" spans="1:19" ht="14.25" hidden="1" outlineLevel="1" x14ac:dyDescent="0.25">
      <c r="A15" s="36"/>
      <c r="B15" s="50" t="s">
        <v>23</v>
      </c>
      <c r="C15" s="42">
        <f t="shared" si="0"/>
        <v>134.4387755102041</v>
      </c>
      <c r="D15" s="48"/>
      <c r="E15" s="20">
        <v>343</v>
      </c>
      <c r="F15" s="14">
        <v>107</v>
      </c>
      <c r="G15" s="49">
        <f t="shared" si="1"/>
        <v>220.56074766355138</v>
      </c>
      <c r="H15" s="33">
        <f t="shared" si="2"/>
        <v>1.0621825839217143</v>
      </c>
      <c r="I15" s="33">
        <f t="shared" si="3"/>
        <v>0.36084038714463967</v>
      </c>
      <c r="J15" s="20">
        <v>2757</v>
      </c>
      <c r="K15" s="14">
        <v>1176</v>
      </c>
      <c r="L15" s="49">
        <f t="shared" si="4"/>
        <v>134.4387755102041</v>
      </c>
      <c r="M15" s="33">
        <f t="shared" si="5"/>
        <v>1.0158587451546817</v>
      </c>
      <c r="N15" s="34">
        <f t="shared" si="6"/>
        <v>0.47294824514484041</v>
      </c>
    </row>
    <row r="16" spans="1:19" ht="14.25" hidden="1" outlineLevel="1" x14ac:dyDescent="0.25">
      <c r="A16" s="36"/>
      <c r="B16" s="50" t="s">
        <v>24</v>
      </c>
      <c r="C16" s="42">
        <f t="shared" si="0"/>
        <v>-55.625</v>
      </c>
      <c r="D16" s="48"/>
      <c r="E16" s="20">
        <v>9</v>
      </c>
      <c r="F16" s="14">
        <v>35</v>
      </c>
      <c r="G16" s="49">
        <f t="shared" si="1"/>
        <v>-74.285714285714292</v>
      </c>
      <c r="H16" s="33">
        <f t="shared" si="2"/>
        <v>2.7870680044593088E-2</v>
      </c>
      <c r="I16" s="33">
        <f t="shared" si="3"/>
        <v>0.11803190233703167</v>
      </c>
      <c r="J16" s="20">
        <v>142</v>
      </c>
      <c r="K16" s="14">
        <v>320</v>
      </c>
      <c r="L16" s="49">
        <f t="shared" si="4"/>
        <v>-55.625</v>
      </c>
      <c r="M16" s="33">
        <f t="shared" si="5"/>
        <v>5.2322068121858828E-2</v>
      </c>
      <c r="N16" s="34">
        <f t="shared" si="6"/>
        <v>0.12869340003941235</v>
      </c>
    </row>
    <row r="17" spans="1:14" ht="14.25" hidden="1" outlineLevel="1" x14ac:dyDescent="0.25">
      <c r="A17" s="36"/>
      <c r="B17" s="50" t="s">
        <v>25</v>
      </c>
      <c r="C17" s="42" t="str">
        <f t="shared" si="0"/>
        <v/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1</v>
      </c>
      <c r="K17" s="14">
        <v>0</v>
      </c>
      <c r="L17" s="49" t="str">
        <f t="shared" si="4"/>
        <v/>
      </c>
      <c r="M17" s="33">
        <f t="shared" si="5"/>
        <v>3.684652684637946E-4</v>
      </c>
      <c r="N17" s="34" t="str">
        <f t="shared" si="6"/>
        <v/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134</v>
      </c>
      <c r="L18" s="49">
        <f t="shared" si="4"/>
        <v>-100</v>
      </c>
      <c r="M18" s="33" t="str">
        <f t="shared" si="5"/>
        <v/>
      </c>
      <c r="N18" s="34">
        <f t="shared" si="6"/>
        <v>5.3890361266503921E-2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4.0216687512316363E-4</v>
      </c>
    </row>
    <row r="20" spans="1:14" ht="14.25" hidden="1" outlineLevel="1" x14ac:dyDescent="0.25">
      <c r="A20" s="36"/>
      <c r="B20" s="50" t="s">
        <v>28</v>
      </c>
      <c r="C20" s="42">
        <f t="shared" si="0"/>
        <v>-100</v>
      </c>
      <c r="D20" s="48"/>
      <c r="E20" s="20">
        <v>0</v>
      </c>
      <c r="F20" s="14">
        <v>0</v>
      </c>
      <c r="G20" s="49" t="str">
        <f t="shared" si="1"/>
        <v/>
      </c>
      <c r="H20" s="33" t="str">
        <f t="shared" si="2"/>
        <v/>
      </c>
      <c r="I20" s="33" t="str">
        <f t="shared" si="3"/>
        <v/>
      </c>
      <c r="J20" s="20">
        <v>0</v>
      </c>
      <c r="K20" s="14">
        <v>1</v>
      </c>
      <c r="L20" s="49">
        <f t="shared" si="4"/>
        <v>-100</v>
      </c>
      <c r="M20" s="33" t="str">
        <f t="shared" si="5"/>
        <v/>
      </c>
      <c r="N20" s="34">
        <f t="shared" si="6"/>
        <v>4.0216687512316363E-4</v>
      </c>
    </row>
    <row r="21" spans="1:14" ht="14.25" collapsed="1" x14ac:dyDescent="0.25">
      <c r="A21" s="36" t="s">
        <v>29</v>
      </c>
      <c r="B21" s="1" t="s">
        <v>30</v>
      </c>
      <c r="C21" s="42">
        <f t="shared" si="0"/>
        <v>10.251179057813577</v>
      </c>
      <c r="D21" s="48"/>
      <c r="E21" s="20">
        <v>4989</v>
      </c>
      <c r="F21" s="14">
        <v>4149</v>
      </c>
      <c r="G21" s="49">
        <f t="shared" si="1"/>
        <v>20.245842371655819</v>
      </c>
      <c r="H21" s="33">
        <f t="shared" si="2"/>
        <v>15.449646971386102</v>
      </c>
      <c r="I21" s="33">
        <f t="shared" si="3"/>
        <v>13.991838937038411</v>
      </c>
      <c r="J21" s="20">
        <v>41611</v>
      </c>
      <c r="K21" s="14">
        <v>37742</v>
      </c>
      <c r="L21" s="49">
        <f t="shared" si="4"/>
        <v>10.251179057813577</v>
      </c>
      <c r="M21" s="33">
        <f t="shared" si="5"/>
        <v>15.332208286046958</v>
      </c>
      <c r="N21" s="34">
        <f t="shared" si="6"/>
        <v>15.178582200898441</v>
      </c>
    </row>
    <row r="22" spans="1:14" ht="14.25" hidden="1" outlineLevel="1" x14ac:dyDescent="0.25">
      <c r="A22" s="36"/>
      <c r="B22" s="50" t="s">
        <v>31</v>
      </c>
      <c r="C22" s="42">
        <f t="shared" si="0"/>
        <v>-3.0714817572598663</v>
      </c>
      <c r="D22" s="48"/>
      <c r="E22" s="20">
        <v>1910</v>
      </c>
      <c r="F22" s="14">
        <v>2330</v>
      </c>
      <c r="G22" s="49">
        <f t="shared" si="1"/>
        <v>-18.025751072961373</v>
      </c>
      <c r="H22" s="33">
        <f t="shared" si="2"/>
        <v>5.9147776539080894</v>
      </c>
      <c r="I22" s="33">
        <f t="shared" si="3"/>
        <v>7.8575523555795366</v>
      </c>
      <c r="J22" s="20">
        <v>15621</v>
      </c>
      <c r="K22" s="14">
        <v>16116</v>
      </c>
      <c r="L22" s="49">
        <f t="shared" si="4"/>
        <v>-3.0714817572598663</v>
      </c>
      <c r="M22" s="33">
        <f t="shared" si="5"/>
        <v>5.7557959586729357</v>
      </c>
      <c r="N22" s="34">
        <f t="shared" si="6"/>
        <v>6.4813213594849053</v>
      </c>
    </row>
    <row r="23" spans="1:14" ht="14.25" hidden="1" outlineLevel="1" x14ac:dyDescent="0.25">
      <c r="A23" s="36"/>
      <c r="B23" s="50" t="s">
        <v>32</v>
      </c>
      <c r="C23" s="42">
        <f t="shared" si="0"/>
        <v>8.5749713849675704</v>
      </c>
      <c r="D23" s="48"/>
      <c r="E23" s="20">
        <v>1318</v>
      </c>
      <c r="F23" s="14">
        <v>840</v>
      </c>
      <c r="G23" s="49">
        <f t="shared" si="1"/>
        <v>56.904761904761905</v>
      </c>
      <c r="H23" s="33">
        <f t="shared" si="2"/>
        <v>4.0815062554192991</v>
      </c>
      <c r="I23" s="33">
        <f t="shared" si="3"/>
        <v>2.83276565608876</v>
      </c>
      <c r="J23" s="20">
        <v>11383</v>
      </c>
      <c r="K23" s="14">
        <v>10484</v>
      </c>
      <c r="L23" s="49">
        <f t="shared" si="4"/>
        <v>8.5749713849675704</v>
      </c>
      <c r="M23" s="33">
        <f t="shared" si="5"/>
        <v>4.194240150923374</v>
      </c>
      <c r="N23" s="34">
        <f t="shared" si="6"/>
        <v>4.2163175187912474</v>
      </c>
    </row>
    <row r="24" spans="1:14" ht="14.25" hidden="1" outlineLevel="1" x14ac:dyDescent="0.25">
      <c r="A24" s="36"/>
      <c r="B24" s="50" t="s">
        <v>33</v>
      </c>
      <c r="C24" s="42">
        <f t="shared" si="0"/>
        <v>45.22111269614836</v>
      </c>
      <c r="D24" s="48"/>
      <c r="E24" s="20">
        <v>791</v>
      </c>
      <c r="F24" s="14">
        <v>335</v>
      </c>
      <c r="G24" s="49">
        <f t="shared" si="1"/>
        <v>136.11940298507463</v>
      </c>
      <c r="H24" s="33">
        <f t="shared" si="2"/>
        <v>2.4495231016970145</v>
      </c>
      <c r="I24" s="33">
        <f t="shared" si="3"/>
        <v>1.1297339223687317</v>
      </c>
      <c r="J24" s="20">
        <v>5090</v>
      </c>
      <c r="K24" s="14">
        <v>3505</v>
      </c>
      <c r="L24" s="49">
        <f t="shared" si="4"/>
        <v>45.22111269614836</v>
      </c>
      <c r="M24" s="33">
        <f t="shared" si="5"/>
        <v>1.8754882164807145</v>
      </c>
      <c r="N24" s="34">
        <f t="shared" si="6"/>
        <v>1.4095948973066885</v>
      </c>
    </row>
    <row r="25" spans="1:14" ht="14.25" hidden="1" outlineLevel="1" x14ac:dyDescent="0.25">
      <c r="A25" s="36"/>
      <c r="B25" s="50" t="s">
        <v>34</v>
      </c>
      <c r="C25" s="42">
        <f t="shared" si="0"/>
        <v>10.144927536231885</v>
      </c>
      <c r="D25" s="48"/>
      <c r="E25" s="20">
        <v>358</v>
      </c>
      <c r="F25" s="14">
        <v>244</v>
      </c>
      <c r="G25" s="49">
        <f t="shared" si="1"/>
        <v>46.721311475409841</v>
      </c>
      <c r="H25" s="33">
        <f t="shared" si="2"/>
        <v>1.1086337173293694</v>
      </c>
      <c r="I25" s="33">
        <f t="shared" si="3"/>
        <v>0.8228509762924493</v>
      </c>
      <c r="J25" s="20">
        <v>3040</v>
      </c>
      <c r="K25" s="14">
        <v>2760</v>
      </c>
      <c r="L25" s="49">
        <f t="shared" si="4"/>
        <v>10.144927536231885</v>
      </c>
      <c r="M25" s="33">
        <f t="shared" si="5"/>
        <v>1.1201344161299356</v>
      </c>
      <c r="N25" s="34">
        <f t="shared" si="6"/>
        <v>1.1099805753399317</v>
      </c>
    </row>
    <row r="26" spans="1:14" ht="14.25" hidden="1" outlineLevel="1" x14ac:dyDescent="0.25">
      <c r="A26" s="36"/>
      <c r="B26" s="50" t="s">
        <v>35</v>
      </c>
      <c r="C26" s="42">
        <f t="shared" si="0"/>
        <v>116.14227086183311</v>
      </c>
      <c r="D26" s="48"/>
      <c r="E26" s="20">
        <v>88</v>
      </c>
      <c r="F26" s="14">
        <v>119</v>
      </c>
      <c r="G26" s="49">
        <f t="shared" si="1"/>
        <v>-26.05042016806723</v>
      </c>
      <c r="H26" s="33">
        <f t="shared" si="2"/>
        <v>0.27251331599157685</v>
      </c>
      <c r="I26" s="33">
        <f t="shared" si="3"/>
        <v>0.40130846794590769</v>
      </c>
      <c r="J26" s="20">
        <v>1580</v>
      </c>
      <c r="K26" s="14">
        <v>731</v>
      </c>
      <c r="L26" s="49">
        <f t="shared" si="4"/>
        <v>116.14227086183311</v>
      </c>
      <c r="M26" s="33">
        <f t="shared" si="5"/>
        <v>0.58217512417279549</v>
      </c>
      <c r="N26" s="34">
        <f t="shared" si="6"/>
        <v>0.29398398571503259</v>
      </c>
    </row>
    <row r="27" spans="1:14" ht="14.25" hidden="1" outlineLevel="1" x14ac:dyDescent="0.25">
      <c r="A27" s="36"/>
      <c r="B27" s="50" t="s">
        <v>36</v>
      </c>
      <c r="C27" s="42">
        <f t="shared" si="0"/>
        <v>10.691244239631336</v>
      </c>
      <c r="D27" s="48"/>
      <c r="E27" s="20">
        <v>102</v>
      </c>
      <c r="F27" s="14">
        <v>24</v>
      </c>
      <c r="G27" s="49">
        <f t="shared" si="1"/>
        <v>325</v>
      </c>
      <c r="H27" s="33">
        <f t="shared" si="2"/>
        <v>0.31586770717205498</v>
      </c>
      <c r="I27" s="33">
        <f t="shared" si="3"/>
        <v>8.0936161602536E-2</v>
      </c>
      <c r="J27" s="20">
        <v>1201</v>
      </c>
      <c r="K27" s="14">
        <v>1085</v>
      </c>
      <c r="L27" s="49">
        <f t="shared" si="4"/>
        <v>10.691244239631336</v>
      </c>
      <c r="M27" s="33">
        <f t="shared" si="5"/>
        <v>0.44252678742501733</v>
      </c>
      <c r="N27" s="34">
        <f t="shared" si="6"/>
        <v>0.43635105950863251</v>
      </c>
    </row>
    <row r="28" spans="1:14" ht="14.25" hidden="1" outlineLevel="1" x14ac:dyDescent="0.25">
      <c r="A28" s="36"/>
      <c r="B28" s="50" t="s">
        <v>37</v>
      </c>
      <c r="C28" s="42">
        <f t="shared" si="0"/>
        <v>47.648902821316611</v>
      </c>
      <c r="D28" s="48"/>
      <c r="E28" s="20">
        <v>116</v>
      </c>
      <c r="F28" s="14">
        <v>79</v>
      </c>
      <c r="G28" s="49">
        <f t="shared" si="1"/>
        <v>46.835443037974684</v>
      </c>
      <c r="H28" s="33">
        <f t="shared" si="2"/>
        <v>0.3592220983525331</v>
      </c>
      <c r="I28" s="33">
        <f t="shared" si="3"/>
        <v>0.26641486527501435</v>
      </c>
      <c r="J28" s="20">
        <v>942</v>
      </c>
      <c r="K28" s="14">
        <v>638</v>
      </c>
      <c r="L28" s="49">
        <f t="shared" si="4"/>
        <v>47.648902821316611</v>
      </c>
      <c r="M28" s="33">
        <f t="shared" si="5"/>
        <v>0.34709428289289451</v>
      </c>
      <c r="N28" s="34">
        <f t="shared" si="6"/>
        <v>0.2565824663285784</v>
      </c>
    </row>
    <row r="29" spans="1:14" ht="14.25" hidden="1" outlineLevel="1" x14ac:dyDescent="0.25">
      <c r="A29" s="36"/>
      <c r="B29" s="50" t="s">
        <v>38</v>
      </c>
      <c r="C29" s="42">
        <f t="shared" si="0"/>
        <v>-31.299212598425196</v>
      </c>
      <c r="D29" s="48"/>
      <c r="E29" s="20">
        <v>81</v>
      </c>
      <c r="F29" s="14">
        <v>5</v>
      </c>
      <c r="G29" s="49">
        <f t="shared" si="1"/>
        <v>1520</v>
      </c>
      <c r="H29" s="33">
        <f t="shared" si="2"/>
        <v>0.25083612040133779</v>
      </c>
      <c r="I29" s="33">
        <f t="shared" si="3"/>
        <v>1.6861700333861664E-2</v>
      </c>
      <c r="J29" s="20">
        <v>698</v>
      </c>
      <c r="K29" s="14">
        <v>1016</v>
      </c>
      <c r="L29" s="49">
        <f t="shared" si="4"/>
        <v>-31.299212598425196</v>
      </c>
      <c r="M29" s="33">
        <f t="shared" si="5"/>
        <v>0.25718875738772867</v>
      </c>
      <c r="N29" s="34">
        <f t="shared" si="6"/>
        <v>0.40860154512513419</v>
      </c>
    </row>
    <row r="30" spans="1:14" ht="14.25" hidden="1" outlineLevel="1" x14ac:dyDescent="0.25">
      <c r="A30" s="36"/>
      <c r="B30" s="50" t="s">
        <v>39</v>
      </c>
      <c r="C30" s="42">
        <f t="shared" si="0"/>
        <v>0.3436426116838488</v>
      </c>
      <c r="D30" s="48"/>
      <c r="E30" s="20">
        <v>69</v>
      </c>
      <c r="F30" s="14">
        <v>92</v>
      </c>
      <c r="G30" s="49">
        <f t="shared" si="1"/>
        <v>-25</v>
      </c>
      <c r="H30" s="33">
        <f t="shared" si="2"/>
        <v>0.21367521367521369</v>
      </c>
      <c r="I30" s="33">
        <f t="shared" si="3"/>
        <v>0.3102552861430547</v>
      </c>
      <c r="J30" s="20">
        <v>584</v>
      </c>
      <c r="K30" s="14">
        <v>582</v>
      </c>
      <c r="L30" s="49">
        <f t="shared" si="4"/>
        <v>0.3436426116838488</v>
      </c>
      <c r="M30" s="33">
        <f t="shared" si="5"/>
        <v>0.21518371678285603</v>
      </c>
      <c r="N30" s="34">
        <f t="shared" si="6"/>
        <v>0.23406112132168122</v>
      </c>
    </row>
    <row r="31" spans="1:14" ht="14.25" hidden="1" outlineLevel="1" x14ac:dyDescent="0.25">
      <c r="A31" s="36"/>
      <c r="B31" s="50" t="s">
        <v>40</v>
      </c>
      <c r="C31" s="42">
        <f t="shared" si="0"/>
        <v>175.97402597402598</v>
      </c>
      <c r="D31" s="48"/>
      <c r="E31" s="20">
        <v>48</v>
      </c>
      <c r="F31" s="14">
        <v>9</v>
      </c>
      <c r="G31" s="49">
        <f t="shared" si="1"/>
        <v>433.33333333333331</v>
      </c>
      <c r="H31" s="33">
        <f t="shared" si="2"/>
        <v>0.14864362690449648</v>
      </c>
      <c r="I31" s="33">
        <f t="shared" si="3"/>
        <v>3.0351060600951E-2</v>
      </c>
      <c r="J31" s="20">
        <v>425</v>
      </c>
      <c r="K31" s="14">
        <v>154</v>
      </c>
      <c r="L31" s="49">
        <f t="shared" si="4"/>
        <v>175.97402597402598</v>
      </c>
      <c r="M31" s="33">
        <f t="shared" si="5"/>
        <v>0.15659773909711272</v>
      </c>
      <c r="N31" s="34">
        <f t="shared" si="6"/>
        <v>6.1933698768967198E-2</v>
      </c>
    </row>
    <row r="32" spans="1:14" ht="14.25" hidden="1" outlineLevel="1" x14ac:dyDescent="0.25">
      <c r="A32" s="36"/>
      <c r="B32" s="50" t="s">
        <v>41</v>
      </c>
      <c r="C32" s="42">
        <f t="shared" si="0"/>
        <v>21.428571428571427</v>
      </c>
      <c r="D32" s="48"/>
      <c r="E32" s="20">
        <v>47</v>
      </c>
      <c r="F32" s="14">
        <v>24</v>
      </c>
      <c r="G32" s="49">
        <f t="shared" si="1"/>
        <v>95.833333333333343</v>
      </c>
      <c r="H32" s="33">
        <f t="shared" si="2"/>
        <v>0.14554688467731947</v>
      </c>
      <c r="I32" s="33">
        <f t="shared" si="3"/>
        <v>8.0936161602536E-2</v>
      </c>
      <c r="J32" s="20">
        <v>374</v>
      </c>
      <c r="K32" s="14">
        <v>308</v>
      </c>
      <c r="L32" s="49">
        <f t="shared" si="4"/>
        <v>21.428571428571427</v>
      </c>
      <c r="M32" s="33">
        <f t="shared" si="5"/>
        <v>0.13780601040545917</v>
      </c>
      <c r="N32" s="34">
        <f t="shared" si="6"/>
        <v>0.1238673975379344</v>
      </c>
    </row>
    <row r="33" spans="1:14" ht="14.25" hidden="1" outlineLevel="1" x14ac:dyDescent="0.25">
      <c r="A33" s="36"/>
      <c r="B33" s="50" t="s">
        <v>42</v>
      </c>
      <c r="C33" s="42">
        <f t="shared" si="0"/>
        <v>147.97297297297297</v>
      </c>
      <c r="D33" s="48"/>
      <c r="E33" s="20">
        <v>18</v>
      </c>
      <c r="F33" s="14">
        <v>17</v>
      </c>
      <c r="G33" s="49">
        <f t="shared" si="1"/>
        <v>5.8823529411764701</v>
      </c>
      <c r="H33" s="33">
        <f t="shared" si="2"/>
        <v>5.5741360089186176E-2</v>
      </c>
      <c r="I33" s="33">
        <f t="shared" si="3"/>
        <v>5.7329781135129668E-2</v>
      </c>
      <c r="J33" s="20">
        <v>367</v>
      </c>
      <c r="K33" s="14">
        <v>148</v>
      </c>
      <c r="L33" s="49">
        <f t="shared" si="4"/>
        <v>147.97297297297297</v>
      </c>
      <c r="M33" s="33">
        <f t="shared" si="5"/>
        <v>0.13522675352621261</v>
      </c>
      <c r="N33" s="34">
        <f t="shared" si="6"/>
        <v>5.9520697518228222E-2</v>
      </c>
    </row>
    <row r="34" spans="1:14" ht="14.25" hidden="1" outlineLevel="1" x14ac:dyDescent="0.25">
      <c r="A34" s="36"/>
      <c r="B34" s="50" t="s">
        <v>43</v>
      </c>
      <c r="C34" s="42">
        <f t="shared" si="0"/>
        <v>553.57142857142856</v>
      </c>
      <c r="D34" s="48"/>
      <c r="E34" s="20">
        <v>41</v>
      </c>
      <c r="F34" s="14">
        <v>28</v>
      </c>
      <c r="G34" s="49">
        <f t="shared" si="1"/>
        <v>46.428571428571431</v>
      </c>
      <c r="H34" s="33">
        <f t="shared" si="2"/>
        <v>0.12696643131425739</v>
      </c>
      <c r="I34" s="33">
        <f t="shared" si="3"/>
        <v>9.4425521869625328E-2</v>
      </c>
      <c r="J34" s="20">
        <v>183</v>
      </c>
      <c r="K34" s="14">
        <v>28</v>
      </c>
      <c r="L34" s="49">
        <f t="shared" si="4"/>
        <v>553.57142857142856</v>
      </c>
      <c r="M34" s="33">
        <f t="shared" si="5"/>
        <v>6.7429144128874408E-2</v>
      </c>
      <c r="N34" s="34">
        <f t="shared" si="6"/>
        <v>1.1260672503448581E-2</v>
      </c>
    </row>
    <row r="35" spans="1:14" ht="14.25" hidden="1" outlineLevel="1" x14ac:dyDescent="0.25">
      <c r="A35" s="36"/>
      <c r="B35" s="50" t="s">
        <v>44</v>
      </c>
      <c r="C35" s="42">
        <f t="shared" si="0"/>
        <v>122</v>
      </c>
      <c r="D35" s="48"/>
      <c r="E35" s="20">
        <v>2</v>
      </c>
      <c r="F35" s="14">
        <v>2</v>
      </c>
      <c r="G35" s="49">
        <f t="shared" si="1"/>
        <v>0</v>
      </c>
      <c r="H35" s="33">
        <f t="shared" si="2"/>
        <v>6.1934844543540197E-3</v>
      </c>
      <c r="I35" s="33">
        <f t="shared" si="3"/>
        <v>6.7446801335446669E-3</v>
      </c>
      <c r="J35" s="20">
        <v>111</v>
      </c>
      <c r="K35" s="14">
        <v>50</v>
      </c>
      <c r="L35" s="49">
        <f t="shared" si="4"/>
        <v>122</v>
      </c>
      <c r="M35" s="33">
        <f t="shared" si="5"/>
        <v>4.0899644799481202E-2</v>
      </c>
      <c r="N35" s="34">
        <f t="shared" si="6"/>
        <v>2.0108343756158182E-2</v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10</v>
      </c>
      <c r="K36" s="14">
        <v>0</v>
      </c>
      <c r="L36" s="49" t="str">
        <f t="shared" si="4"/>
        <v/>
      </c>
      <c r="M36" s="33">
        <f t="shared" si="5"/>
        <v>3.6846526846379462E-3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 t="str">
        <f t="shared" si="0"/>
        <v/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2</v>
      </c>
      <c r="K37" s="14">
        <v>0</v>
      </c>
      <c r="L37" s="49" t="str">
        <f t="shared" si="4"/>
        <v/>
      </c>
      <c r="M37" s="33">
        <f t="shared" si="5"/>
        <v>7.369305369275892E-4</v>
      </c>
      <c r="N37" s="34" t="str">
        <f t="shared" si="6"/>
        <v/>
      </c>
    </row>
    <row r="38" spans="1:14" ht="14.25" hidden="1" outlineLevel="1" x14ac:dyDescent="0.25">
      <c r="A38" s="36"/>
      <c r="B38" s="50" t="s">
        <v>47</v>
      </c>
      <c r="C38" s="42">
        <f t="shared" si="0"/>
        <v>-100</v>
      </c>
      <c r="D38" s="48"/>
      <c r="E38" s="20">
        <v>0</v>
      </c>
      <c r="F38" s="14">
        <v>1</v>
      </c>
      <c r="G38" s="49">
        <f t="shared" si="1"/>
        <v>-100</v>
      </c>
      <c r="H38" s="33" t="str">
        <f t="shared" si="2"/>
        <v/>
      </c>
      <c r="I38" s="33">
        <f t="shared" si="3"/>
        <v>3.3723400667723335E-3</v>
      </c>
      <c r="J38" s="20">
        <v>0</v>
      </c>
      <c r="K38" s="14">
        <v>135</v>
      </c>
      <c r="L38" s="49">
        <f t="shared" si="4"/>
        <v>-100</v>
      </c>
      <c r="M38" s="33" t="str">
        <f t="shared" si="5"/>
        <v/>
      </c>
      <c r="N38" s="34">
        <f t="shared" si="6"/>
        <v>5.4292528141627092E-2</v>
      </c>
    </row>
    <row r="39" spans="1:14" ht="14.25" hidden="1" outlineLevel="1" x14ac:dyDescent="0.25">
      <c r="A39" s="36"/>
      <c r="B39" s="50" t="s">
        <v>48</v>
      </c>
      <c r="C39" s="42">
        <f t="shared" si="0"/>
        <v>-100</v>
      </c>
      <c r="D39" s="48"/>
      <c r="E39" s="20">
        <v>0</v>
      </c>
      <c r="F39" s="14">
        <v>0</v>
      </c>
      <c r="G39" s="49" t="str">
        <f t="shared" si="1"/>
        <v/>
      </c>
      <c r="H39" s="33" t="str">
        <f t="shared" si="2"/>
        <v/>
      </c>
      <c r="I39" s="33" t="str">
        <f t="shared" si="3"/>
        <v/>
      </c>
      <c r="J39" s="20">
        <v>0</v>
      </c>
      <c r="K39" s="14">
        <v>2</v>
      </c>
      <c r="L39" s="49">
        <f t="shared" si="4"/>
        <v>-100</v>
      </c>
      <c r="M39" s="33" t="str">
        <f t="shared" si="5"/>
        <v/>
      </c>
      <c r="N39" s="34">
        <f t="shared" si="6"/>
        <v>8.0433375024632726E-4</v>
      </c>
    </row>
    <row r="40" spans="1:14" ht="14.25" collapsed="1" x14ac:dyDescent="0.25">
      <c r="A40" s="36" t="s">
        <v>49</v>
      </c>
      <c r="B40" s="1" t="s">
        <v>50</v>
      </c>
      <c r="C40" s="42">
        <f t="shared" si="0"/>
        <v>8.6246931599548873</v>
      </c>
      <c r="D40" s="48"/>
      <c r="E40" s="20">
        <v>2256</v>
      </c>
      <c r="F40" s="14">
        <v>1884</v>
      </c>
      <c r="G40" s="49">
        <f t="shared" si="1"/>
        <v>19.745222929936308</v>
      </c>
      <c r="H40" s="33">
        <f t="shared" si="2"/>
        <v>6.9862504645113344</v>
      </c>
      <c r="I40" s="33">
        <f t="shared" si="3"/>
        <v>6.3534886857990758</v>
      </c>
      <c r="J40" s="20">
        <v>16373</v>
      </c>
      <c r="K40" s="14">
        <v>15073</v>
      </c>
      <c r="L40" s="49">
        <f t="shared" si="4"/>
        <v>8.6246931599548873</v>
      </c>
      <c r="M40" s="33">
        <f t="shared" si="5"/>
        <v>6.0328818405577094</v>
      </c>
      <c r="N40" s="34">
        <f t="shared" si="6"/>
        <v>6.0618613087314452</v>
      </c>
    </row>
    <row r="41" spans="1:14" ht="14.25" hidden="1" outlineLevel="1" x14ac:dyDescent="0.25">
      <c r="A41" s="36"/>
      <c r="B41" s="50" t="s">
        <v>51</v>
      </c>
      <c r="C41" s="42">
        <f t="shared" si="0"/>
        <v>20.054541640444722</v>
      </c>
      <c r="D41" s="48"/>
      <c r="E41" s="20">
        <v>905</v>
      </c>
      <c r="F41" s="14">
        <v>662</v>
      </c>
      <c r="G41" s="49">
        <f t="shared" si="1"/>
        <v>36.706948640483382</v>
      </c>
      <c r="H41" s="33">
        <f t="shared" si="2"/>
        <v>2.802551715595194</v>
      </c>
      <c r="I41" s="33">
        <f t="shared" si="3"/>
        <v>2.2324891242032847</v>
      </c>
      <c r="J41" s="20">
        <v>5723</v>
      </c>
      <c r="K41" s="14">
        <v>4767</v>
      </c>
      <c r="L41" s="49">
        <f t="shared" si="4"/>
        <v>20.054541640444722</v>
      </c>
      <c r="M41" s="33">
        <f t="shared" si="5"/>
        <v>2.1087267314182965</v>
      </c>
      <c r="N41" s="34">
        <f t="shared" si="6"/>
        <v>1.9171294937121208</v>
      </c>
    </row>
    <row r="42" spans="1:14" ht="14.25" hidden="1" outlineLevel="1" x14ac:dyDescent="0.25">
      <c r="A42" s="36"/>
      <c r="B42" s="50" t="s">
        <v>52</v>
      </c>
      <c r="C42" s="42">
        <f t="shared" si="0"/>
        <v>9.7092859158904883</v>
      </c>
      <c r="D42" s="48"/>
      <c r="E42" s="20">
        <v>457</v>
      </c>
      <c r="F42" s="14">
        <v>439</v>
      </c>
      <c r="G42" s="49">
        <f t="shared" si="1"/>
        <v>4.1002277904328022</v>
      </c>
      <c r="H42" s="33">
        <f t="shared" si="2"/>
        <v>1.4152111978198936</v>
      </c>
      <c r="I42" s="33">
        <f t="shared" si="3"/>
        <v>1.4804572893130543</v>
      </c>
      <c r="J42" s="20">
        <v>3887</v>
      </c>
      <c r="K42" s="14">
        <v>3543</v>
      </c>
      <c r="L42" s="49">
        <f t="shared" si="4"/>
        <v>9.7092859158904883</v>
      </c>
      <c r="M42" s="33">
        <f t="shared" si="5"/>
        <v>1.4322244985187698</v>
      </c>
      <c r="N42" s="34">
        <f t="shared" si="6"/>
        <v>1.4248772385613686</v>
      </c>
    </row>
    <row r="43" spans="1:14" ht="14.25" hidden="1" outlineLevel="1" x14ac:dyDescent="0.25">
      <c r="A43" s="36"/>
      <c r="B43" s="50" t="s">
        <v>53</v>
      </c>
      <c r="C43" s="42">
        <f t="shared" si="0"/>
        <v>40.712328767123289</v>
      </c>
      <c r="D43" s="48"/>
      <c r="E43" s="20">
        <v>382</v>
      </c>
      <c r="F43" s="14">
        <v>231</v>
      </c>
      <c r="G43" s="49">
        <f t="shared" si="1"/>
        <v>65.367965367965368</v>
      </c>
      <c r="H43" s="33">
        <f t="shared" si="2"/>
        <v>1.1829555307816177</v>
      </c>
      <c r="I43" s="33">
        <f t="shared" si="3"/>
        <v>0.779010555424409</v>
      </c>
      <c r="J43" s="20">
        <v>2568</v>
      </c>
      <c r="K43" s="14">
        <v>1825</v>
      </c>
      <c r="L43" s="49">
        <f t="shared" si="4"/>
        <v>40.712328767123289</v>
      </c>
      <c r="M43" s="33">
        <f t="shared" si="5"/>
        <v>0.94621880941502445</v>
      </c>
      <c r="N43" s="34">
        <f t="shared" si="6"/>
        <v>0.73395454709977359</v>
      </c>
    </row>
    <row r="44" spans="1:14" ht="14.25" hidden="1" outlineLevel="1" x14ac:dyDescent="0.25">
      <c r="A44" s="36"/>
      <c r="B44" s="50" t="s">
        <v>54</v>
      </c>
      <c r="C44" s="42">
        <f t="shared" si="0"/>
        <v>-26.387272021730695</v>
      </c>
      <c r="D44" s="48"/>
      <c r="E44" s="20">
        <v>243</v>
      </c>
      <c r="F44" s="14">
        <v>262</v>
      </c>
      <c r="G44" s="49">
        <f t="shared" si="1"/>
        <v>-7.2519083969465647</v>
      </c>
      <c r="H44" s="33">
        <f t="shared" si="2"/>
        <v>0.75250836120401343</v>
      </c>
      <c r="I44" s="33">
        <f t="shared" si="3"/>
        <v>0.88355309749435129</v>
      </c>
      <c r="J44" s="20">
        <v>1897</v>
      </c>
      <c r="K44" s="14">
        <v>2577</v>
      </c>
      <c r="L44" s="49">
        <f t="shared" si="4"/>
        <v>-26.387272021730695</v>
      </c>
      <c r="M44" s="33">
        <f t="shared" si="5"/>
        <v>0.69897861427581831</v>
      </c>
      <c r="N44" s="34">
        <f t="shared" si="6"/>
        <v>1.0363840371923927</v>
      </c>
    </row>
    <row r="45" spans="1:14" ht="14.25" hidden="1" outlineLevel="1" x14ac:dyDescent="0.25">
      <c r="A45" s="36"/>
      <c r="B45" s="50" t="s">
        <v>55</v>
      </c>
      <c r="C45" s="42">
        <f t="shared" si="0"/>
        <v>5.2631578947368416</v>
      </c>
      <c r="D45" s="48"/>
      <c r="E45" s="20">
        <v>122</v>
      </c>
      <c r="F45" s="14">
        <v>112</v>
      </c>
      <c r="G45" s="49">
        <f t="shared" si="1"/>
        <v>8.9285714285714288</v>
      </c>
      <c r="H45" s="33">
        <f t="shared" si="2"/>
        <v>0.37780255171559524</v>
      </c>
      <c r="I45" s="33">
        <f t="shared" si="3"/>
        <v>0.37770208747850131</v>
      </c>
      <c r="J45" s="20">
        <v>1000</v>
      </c>
      <c r="K45" s="14">
        <v>950</v>
      </c>
      <c r="L45" s="49">
        <f t="shared" si="4"/>
        <v>5.2631578947368416</v>
      </c>
      <c r="M45" s="33">
        <f t="shared" si="5"/>
        <v>0.36846526846379463</v>
      </c>
      <c r="N45" s="34">
        <f t="shared" si="6"/>
        <v>0.38205853136700546</v>
      </c>
    </row>
    <row r="46" spans="1:14" ht="14.25" hidden="1" outlineLevel="1" x14ac:dyDescent="0.25">
      <c r="A46" s="36"/>
      <c r="B46" s="50" t="s">
        <v>56</v>
      </c>
      <c r="C46" s="42">
        <f t="shared" si="0"/>
        <v>57.142857142857139</v>
      </c>
      <c r="D46" s="48"/>
      <c r="E46" s="20">
        <v>66</v>
      </c>
      <c r="F46" s="14">
        <v>47</v>
      </c>
      <c r="G46" s="49">
        <f t="shared" si="1"/>
        <v>40.425531914893611</v>
      </c>
      <c r="H46" s="33">
        <f t="shared" si="2"/>
        <v>0.20438498699368265</v>
      </c>
      <c r="I46" s="33">
        <f t="shared" si="3"/>
        <v>0.15849998313829966</v>
      </c>
      <c r="J46" s="20">
        <v>682</v>
      </c>
      <c r="K46" s="14">
        <v>434</v>
      </c>
      <c r="L46" s="49">
        <f t="shared" si="4"/>
        <v>57.142857142857139</v>
      </c>
      <c r="M46" s="33">
        <f t="shared" si="5"/>
        <v>0.2512933130923079</v>
      </c>
      <c r="N46" s="34">
        <f t="shared" si="6"/>
        <v>0.174540423803453</v>
      </c>
    </row>
    <row r="47" spans="1:14" ht="14.25" hidden="1" outlineLevel="1" x14ac:dyDescent="0.25">
      <c r="A47" s="36"/>
      <c r="B47" s="50" t="s">
        <v>57</v>
      </c>
      <c r="C47" s="42">
        <f t="shared" si="0"/>
        <v>-41.656942823803966</v>
      </c>
      <c r="D47" s="48"/>
      <c r="E47" s="20">
        <v>65</v>
      </c>
      <c r="F47" s="14">
        <v>99</v>
      </c>
      <c r="G47" s="49">
        <f t="shared" si="1"/>
        <v>-34.343434343434339</v>
      </c>
      <c r="H47" s="33">
        <f t="shared" si="2"/>
        <v>0.20128824476650561</v>
      </c>
      <c r="I47" s="33">
        <f t="shared" si="3"/>
        <v>0.33386166661046096</v>
      </c>
      <c r="J47" s="20">
        <v>500</v>
      </c>
      <c r="K47" s="14">
        <v>857</v>
      </c>
      <c r="L47" s="49">
        <f t="shared" si="4"/>
        <v>-41.656942823803966</v>
      </c>
      <c r="M47" s="33">
        <f t="shared" si="5"/>
        <v>0.18423263423189731</v>
      </c>
      <c r="N47" s="34">
        <f t="shared" si="6"/>
        <v>0.34465701198055121</v>
      </c>
    </row>
    <row r="48" spans="1:14" ht="14.25" hidden="1" outlineLevel="1" x14ac:dyDescent="0.25">
      <c r="A48" s="36"/>
      <c r="B48" s="50" t="s">
        <v>58</v>
      </c>
      <c r="C48" s="42">
        <f t="shared" si="0"/>
        <v>19.540229885057471</v>
      </c>
      <c r="D48" s="48"/>
      <c r="E48" s="20">
        <v>13</v>
      </c>
      <c r="F48" s="14">
        <v>32</v>
      </c>
      <c r="G48" s="49">
        <f t="shared" si="1"/>
        <v>-59.375</v>
      </c>
      <c r="H48" s="33">
        <f t="shared" si="2"/>
        <v>4.0257648953301126E-2</v>
      </c>
      <c r="I48" s="33">
        <f t="shared" si="3"/>
        <v>0.10791488213671467</v>
      </c>
      <c r="J48" s="20">
        <v>104</v>
      </c>
      <c r="K48" s="14">
        <v>87</v>
      </c>
      <c r="L48" s="49">
        <f t="shared" si="4"/>
        <v>19.540229885057471</v>
      </c>
      <c r="M48" s="33">
        <f t="shared" si="5"/>
        <v>3.8320387920234636E-2</v>
      </c>
      <c r="N48" s="34">
        <f t="shared" si="6"/>
        <v>3.4988518135715234E-2</v>
      </c>
    </row>
    <row r="49" spans="1:14" ht="14.25" hidden="1" outlineLevel="1" x14ac:dyDescent="0.25">
      <c r="A49" s="36"/>
      <c r="B49" s="50" t="s">
        <v>59</v>
      </c>
      <c r="C49" s="42">
        <f t="shared" si="0"/>
        <v>-68.75</v>
      </c>
      <c r="D49" s="48"/>
      <c r="E49" s="20">
        <v>1</v>
      </c>
      <c r="F49" s="14">
        <v>0</v>
      </c>
      <c r="G49" s="49" t="str">
        <f t="shared" si="1"/>
        <v/>
      </c>
      <c r="H49" s="33">
        <f t="shared" si="2"/>
        <v>3.0967422271770098E-3</v>
      </c>
      <c r="I49" s="33" t="str">
        <f t="shared" si="3"/>
        <v/>
      </c>
      <c r="J49" s="20">
        <v>10</v>
      </c>
      <c r="K49" s="14">
        <v>32</v>
      </c>
      <c r="L49" s="49">
        <f t="shared" si="4"/>
        <v>-68.75</v>
      </c>
      <c r="M49" s="33">
        <f t="shared" si="5"/>
        <v>3.6846526846379462E-3</v>
      </c>
      <c r="N49" s="34">
        <f t="shared" si="6"/>
        <v>1.2869340003941236E-2</v>
      </c>
    </row>
    <row r="50" spans="1:14" ht="14.25" hidden="1" outlineLevel="1" x14ac:dyDescent="0.25">
      <c r="A50" s="36"/>
      <c r="B50" s="50" t="s">
        <v>60</v>
      </c>
      <c r="C50" s="42" t="str">
        <f t="shared" si="0"/>
        <v/>
      </c>
      <c r="D50" s="48"/>
      <c r="E50" s="20">
        <v>2</v>
      </c>
      <c r="F50" s="14">
        <v>0</v>
      </c>
      <c r="G50" s="49" t="str">
        <f t="shared" si="1"/>
        <v/>
      </c>
      <c r="H50" s="33">
        <f t="shared" si="2"/>
        <v>6.1934844543540197E-3</v>
      </c>
      <c r="I50" s="33" t="str">
        <f t="shared" si="3"/>
        <v/>
      </c>
      <c r="J50" s="20">
        <v>2</v>
      </c>
      <c r="K50" s="14">
        <v>0</v>
      </c>
      <c r="L50" s="49" t="str">
        <f t="shared" si="4"/>
        <v/>
      </c>
      <c r="M50" s="33">
        <f t="shared" si="5"/>
        <v>7.369305369275892E-4</v>
      </c>
      <c r="N50" s="34" t="str">
        <f t="shared" si="6"/>
        <v/>
      </c>
    </row>
    <row r="51" spans="1:14" ht="14.25" hidden="1" outlineLevel="1" x14ac:dyDescent="0.25">
      <c r="A51" s="36"/>
      <c r="B51" s="50" t="s">
        <v>61</v>
      </c>
      <c r="C51" s="42">
        <f t="shared" si="0"/>
        <v>-100</v>
      </c>
      <c r="D51" s="48"/>
      <c r="E51" s="20">
        <v>0</v>
      </c>
      <c r="F51" s="14">
        <v>0</v>
      </c>
      <c r="G51" s="49" t="str">
        <f t="shared" si="1"/>
        <v/>
      </c>
      <c r="H51" s="33" t="str">
        <f t="shared" si="2"/>
        <v/>
      </c>
      <c r="I51" s="33" t="str">
        <f t="shared" si="3"/>
        <v/>
      </c>
      <c r="J51" s="20">
        <v>0</v>
      </c>
      <c r="K51" s="14">
        <v>1</v>
      </c>
      <c r="L51" s="49">
        <f t="shared" si="4"/>
        <v>-100</v>
      </c>
      <c r="M51" s="33" t="str">
        <f t="shared" si="5"/>
        <v/>
      </c>
      <c r="N51" s="34">
        <f t="shared" si="6"/>
        <v>4.0216687512316363E-4</v>
      </c>
    </row>
    <row r="52" spans="1:14" ht="14.25" collapsed="1" x14ac:dyDescent="0.25">
      <c r="A52" s="36" t="s">
        <v>62</v>
      </c>
      <c r="B52" s="1" t="s">
        <v>63</v>
      </c>
      <c r="C52" s="42">
        <f t="shared" si="0"/>
        <v>13.011665631255608</v>
      </c>
      <c r="D52" s="48"/>
      <c r="E52" s="20">
        <v>1865</v>
      </c>
      <c r="F52" s="14">
        <v>1507</v>
      </c>
      <c r="G52" s="49">
        <f t="shared" si="1"/>
        <v>23.755806237558062</v>
      </c>
      <c r="H52" s="33">
        <f t="shared" si="2"/>
        <v>5.7754242536851237</v>
      </c>
      <c r="I52" s="33">
        <f t="shared" si="3"/>
        <v>5.0821164806259063</v>
      </c>
      <c r="J52" s="20">
        <v>16372</v>
      </c>
      <c r="K52" s="14">
        <v>14487</v>
      </c>
      <c r="L52" s="49">
        <f t="shared" si="4"/>
        <v>13.011665631255608</v>
      </c>
      <c r="M52" s="33">
        <f t="shared" si="5"/>
        <v>6.0325133752892457</v>
      </c>
      <c r="N52" s="34">
        <f t="shared" si="6"/>
        <v>5.8261915199092709</v>
      </c>
    </row>
    <row r="53" spans="1:14" ht="14.25" hidden="1" outlineLevel="1" x14ac:dyDescent="0.25">
      <c r="A53" s="36"/>
      <c r="B53" s="50" t="s">
        <v>64</v>
      </c>
      <c r="C53" s="42">
        <f t="shared" si="0"/>
        <v>19.635929573261713</v>
      </c>
      <c r="D53" s="48"/>
      <c r="E53" s="20">
        <v>472</v>
      </c>
      <c r="F53" s="14">
        <v>373</v>
      </c>
      <c r="G53" s="49">
        <f t="shared" si="1"/>
        <v>26.541554959785525</v>
      </c>
      <c r="H53" s="33">
        <f t="shared" si="2"/>
        <v>1.4616623312275485</v>
      </c>
      <c r="I53" s="33">
        <f t="shared" si="3"/>
        <v>1.2578828449060802</v>
      </c>
      <c r="J53" s="20">
        <v>4009</v>
      </c>
      <c r="K53" s="14">
        <v>3351</v>
      </c>
      <c r="L53" s="49">
        <f t="shared" si="4"/>
        <v>19.635929573261713</v>
      </c>
      <c r="M53" s="33">
        <f t="shared" si="5"/>
        <v>1.4771772612713527</v>
      </c>
      <c r="N53" s="34">
        <f t="shared" si="6"/>
        <v>1.3476611985377212</v>
      </c>
    </row>
    <row r="54" spans="1:14" ht="14.25" hidden="1" outlineLevel="1" x14ac:dyDescent="0.25">
      <c r="A54" s="36"/>
      <c r="B54" s="50" t="s">
        <v>65</v>
      </c>
      <c r="C54" s="42">
        <f t="shared" si="0"/>
        <v>-7.6207243460764591</v>
      </c>
      <c r="D54" s="48"/>
      <c r="E54" s="20">
        <v>450</v>
      </c>
      <c r="F54" s="14">
        <v>350</v>
      </c>
      <c r="G54" s="49">
        <f t="shared" si="1"/>
        <v>28.571428571428569</v>
      </c>
      <c r="H54" s="33">
        <f t="shared" si="2"/>
        <v>1.3935340022296545</v>
      </c>
      <c r="I54" s="33">
        <f t="shared" si="3"/>
        <v>1.1803190233703167</v>
      </c>
      <c r="J54" s="20">
        <v>3673</v>
      </c>
      <c r="K54" s="14">
        <v>3976</v>
      </c>
      <c r="L54" s="49">
        <f t="shared" si="4"/>
        <v>-7.6207243460764591</v>
      </c>
      <c r="M54" s="33">
        <f t="shared" si="5"/>
        <v>1.3533729310675175</v>
      </c>
      <c r="N54" s="34">
        <f t="shared" si="6"/>
        <v>1.5990154954896985</v>
      </c>
    </row>
    <row r="55" spans="1:14" ht="14.25" hidden="1" outlineLevel="1" x14ac:dyDescent="0.25">
      <c r="A55" s="36"/>
      <c r="B55" s="50" t="s">
        <v>66</v>
      </c>
      <c r="C55" s="42">
        <f t="shared" si="0"/>
        <v>9.7355769230769234</v>
      </c>
      <c r="D55" s="48"/>
      <c r="E55" s="20">
        <v>189</v>
      </c>
      <c r="F55" s="14">
        <v>208</v>
      </c>
      <c r="G55" s="49">
        <f t="shared" si="1"/>
        <v>-9.1346153846153832</v>
      </c>
      <c r="H55" s="33">
        <f t="shared" si="2"/>
        <v>0.58528428093645479</v>
      </c>
      <c r="I55" s="33">
        <f t="shared" si="3"/>
        <v>0.70144673388864531</v>
      </c>
      <c r="J55" s="20">
        <v>1826</v>
      </c>
      <c r="K55" s="14">
        <v>1664</v>
      </c>
      <c r="L55" s="49">
        <f t="shared" si="4"/>
        <v>9.7355769230769234</v>
      </c>
      <c r="M55" s="33">
        <f t="shared" si="5"/>
        <v>0.67281758021488891</v>
      </c>
      <c r="N55" s="34">
        <f t="shared" si="6"/>
        <v>0.6692056802049442</v>
      </c>
    </row>
    <row r="56" spans="1:14" ht="14.25" hidden="1" outlineLevel="1" x14ac:dyDescent="0.25">
      <c r="A56" s="36"/>
      <c r="B56" s="50" t="s">
        <v>67</v>
      </c>
      <c r="C56" s="42">
        <f t="shared" si="0"/>
        <v>181.04089219330854</v>
      </c>
      <c r="D56" s="48"/>
      <c r="E56" s="20">
        <v>112</v>
      </c>
      <c r="F56" s="14">
        <v>24</v>
      </c>
      <c r="G56" s="49">
        <f t="shared" si="1"/>
        <v>366.66666666666663</v>
      </c>
      <c r="H56" s="33">
        <f t="shared" si="2"/>
        <v>0.34683512944382511</v>
      </c>
      <c r="I56" s="33">
        <f t="shared" si="3"/>
        <v>8.0936161602536E-2</v>
      </c>
      <c r="J56" s="20">
        <v>1512</v>
      </c>
      <c r="K56" s="14">
        <v>538</v>
      </c>
      <c r="L56" s="49">
        <f t="shared" si="4"/>
        <v>181.04089219330854</v>
      </c>
      <c r="M56" s="33">
        <f t="shared" si="5"/>
        <v>0.55711948591725735</v>
      </c>
      <c r="N56" s="34">
        <f t="shared" si="6"/>
        <v>0.21636577881626201</v>
      </c>
    </row>
    <row r="57" spans="1:14" ht="14.25" hidden="1" outlineLevel="1" x14ac:dyDescent="0.25">
      <c r="A57" s="36"/>
      <c r="B57" s="50" t="s">
        <v>68</v>
      </c>
      <c r="C57" s="42">
        <f t="shared" si="0"/>
        <v>11.806167400881057</v>
      </c>
      <c r="D57" s="48"/>
      <c r="E57" s="20">
        <v>212</v>
      </c>
      <c r="F57" s="14">
        <v>158</v>
      </c>
      <c r="G57" s="49">
        <f t="shared" si="1"/>
        <v>34.177215189873415</v>
      </c>
      <c r="H57" s="33">
        <f t="shared" si="2"/>
        <v>0.65650935216152606</v>
      </c>
      <c r="I57" s="33">
        <f t="shared" si="3"/>
        <v>0.53282973055002869</v>
      </c>
      <c r="J57" s="20">
        <v>1269</v>
      </c>
      <c r="K57" s="14">
        <v>1135</v>
      </c>
      <c r="L57" s="49">
        <f t="shared" si="4"/>
        <v>11.806167400881057</v>
      </c>
      <c r="M57" s="33">
        <f t="shared" si="5"/>
        <v>0.46758242568055536</v>
      </c>
      <c r="N57" s="34">
        <f t="shared" si="6"/>
        <v>0.45645940326479068</v>
      </c>
    </row>
    <row r="58" spans="1:14" ht="14.25" hidden="1" outlineLevel="1" x14ac:dyDescent="0.25">
      <c r="A58" s="36"/>
      <c r="B58" s="50" t="s">
        <v>69</v>
      </c>
      <c r="C58" s="42">
        <f t="shared" si="0"/>
        <v>27.311827956989248</v>
      </c>
      <c r="D58" s="48"/>
      <c r="E58" s="20">
        <v>123</v>
      </c>
      <c r="F58" s="14">
        <v>84</v>
      </c>
      <c r="G58" s="49">
        <f t="shared" si="1"/>
        <v>46.428571428571431</v>
      </c>
      <c r="H58" s="33">
        <f t="shared" si="2"/>
        <v>0.38089929394277222</v>
      </c>
      <c r="I58" s="33">
        <f t="shared" si="3"/>
        <v>0.28327656560887599</v>
      </c>
      <c r="J58" s="20">
        <v>1184</v>
      </c>
      <c r="K58" s="14">
        <v>930</v>
      </c>
      <c r="L58" s="49">
        <f t="shared" si="4"/>
        <v>27.311827956989248</v>
      </c>
      <c r="M58" s="33">
        <f t="shared" si="5"/>
        <v>0.43626287786113283</v>
      </c>
      <c r="N58" s="34">
        <f t="shared" si="6"/>
        <v>0.37401519386454213</v>
      </c>
    </row>
    <row r="59" spans="1:14" ht="14.25" hidden="1" outlineLevel="1" x14ac:dyDescent="0.25">
      <c r="A59" s="36"/>
      <c r="B59" s="50" t="s">
        <v>70</v>
      </c>
      <c r="C59" s="42">
        <f t="shared" si="0"/>
        <v>-1.5557476231633534</v>
      </c>
      <c r="D59" s="48"/>
      <c r="E59" s="20">
        <v>101</v>
      </c>
      <c r="F59" s="14">
        <v>142</v>
      </c>
      <c r="G59" s="49">
        <f t="shared" si="1"/>
        <v>-28.87323943661972</v>
      </c>
      <c r="H59" s="33">
        <f t="shared" si="2"/>
        <v>0.31277096494487799</v>
      </c>
      <c r="I59" s="33">
        <f t="shared" si="3"/>
        <v>0.47887228948167132</v>
      </c>
      <c r="J59" s="20">
        <v>1139</v>
      </c>
      <c r="K59" s="14">
        <v>1157</v>
      </c>
      <c r="L59" s="49">
        <f t="shared" si="4"/>
        <v>-1.5557476231633534</v>
      </c>
      <c r="M59" s="33">
        <f t="shared" si="5"/>
        <v>0.41968194078026205</v>
      </c>
      <c r="N59" s="34">
        <f t="shared" si="6"/>
        <v>0.46530707451750031</v>
      </c>
    </row>
    <row r="60" spans="1:14" ht="14.25" hidden="1" outlineLevel="1" x14ac:dyDescent="0.25">
      <c r="A60" s="36"/>
      <c r="B60" s="50" t="s">
        <v>71</v>
      </c>
      <c r="C60" s="42">
        <f t="shared" si="0"/>
        <v>8.4148727984344411</v>
      </c>
      <c r="D60" s="48"/>
      <c r="E60" s="20">
        <v>56</v>
      </c>
      <c r="F60" s="14">
        <v>52</v>
      </c>
      <c r="G60" s="49">
        <f t="shared" si="1"/>
        <v>7.6923076923076925</v>
      </c>
      <c r="H60" s="33">
        <f t="shared" si="2"/>
        <v>0.17341756472191255</v>
      </c>
      <c r="I60" s="33">
        <f t="shared" si="3"/>
        <v>0.17536168347216133</v>
      </c>
      <c r="J60" s="20">
        <v>554</v>
      </c>
      <c r="K60" s="14">
        <v>511</v>
      </c>
      <c r="L60" s="49">
        <f t="shared" si="4"/>
        <v>8.4148727984344411</v>
      </c>
      <c r="M60" s="33">
        <f t="shared" si="5"/>
        <v>0.20412975872894221</v>
      </c>
      <c r="N60" s="34">
        <f t="shared" si="6"/>
        <v>0.2055072731879366</v>
      </c>
    </row>
    <row r="61" spans="1:14" ht="14.25" hidden="1" outlineLevel="1" x14ac:dyDescent="0.25">
      <c r="A61" s="36"/>
      <c r="B61" s="50" t="s">
        <v>72</v>
      </c>
      <c r="C61" s="42">
        <f t="shared" si="0"/>
        <v>-17.823639774859288</v>
      </c>
      <c r="D61" s="48"/>
      <c r="E61" s="20">
        <v>42</v>
      </c>
      <c r="F61" s="14">
        <v>49</v>
      </c>
      <c r="G61" s="49">
        <f t="shared" si="1"/>
        <v>-14.285714285714285</v>
      </c>
      <c r="H61" s="33">
        <f t="shared" si="2"/>
        <v>0.1300631735414344</v>
      </c>
      <c r="I61" s="33">
        <f t="shared" si="3"/>
        <v>0.16524466327184434</v>
      </c>
      <c r="J61" s="20">
        <v>438</v>
      </c>
      <c r="K61" s="14">
        <v>533</v>
      </c>
      <c r="L61" s="49">
        <f t="shared" si="4"/>
        <v>-17.823639774859288</v>
      </c>
      <c r="M61" s="33">
        <f t="shared" si="5"/>
        <v>0.16138778758714203</v>
      </c>
      <c r="N61" s="34">
        <f t="shared" si="6"/>
        <v>0.21435494444064621</v>
      </c>
    </row>
    <row r="62" spans="1:14" ht="14.25" hidden="1" outlineLevel="1" x14ac:dyDescent="0.25">
      <c r="A62" s="36"/>
      <c r="B62" s="50" t="s">
        <v>73</v>
      </c>
      <c r="C62" s="42">
        <f t="shared" si="0"/>
        <v>38.735177865612648</v>
      </c>
      <c r="D62" s="48"/>
      <c r="E62" s="20">
        <v>48</v>
      </c>
      <c r="F62" s="14">
        <v>23</v>
      </c>
      <c r="G62" s="49">
        <f t="shared" si="1"/>
        <v>108.69565217391303</v>
      </c>
      <c r="H62" s="33">
        <f t="shared" si="2"/>
        <v>0.14864362690449648</v>
      </c>
      <c r="I62" s="33">
        <f t="shared" si="3"/>
        <v>7.7563821535763675E-2</v>
      </c>
      <c r="J62" s="20">
        <v>351</v>
      </c>
      <c r="K62" s="14">
        <v>253</v>
      </c>
      <c r="L62" s="49">
        <f t="shared" si="4"/>
        <v>38.735177865612648</v>
      </c>
      <c r="M62" s="33">
        <f t="shared" si="5"/>
        <v>0.12933130923079189</v>
      </c>
      <c r="N62" s="34">
        <f t="shared" si="6"/>
        <v>0.1017482194061604</v>
      </c>
    </row>
    <row r="63" spans="1:14" ht="14.25" hidden="1" outlineLevel="1" x14ac:dyDescent="0.25">
      <c r="A63" s="36"/>
      <c r="B63" s="50" t="s">
        <v>74</v>
      </c>
      <c r="C63" s="42">
        <f t="shared" si="0"/>
        <v>-22.077922077922079</v>
      </c>
      <c r="D63" s="48"/>
      <c r="E63" s="20">
        <v>32</v>
      </c>
      <c r="F63" s="14">
        <v>22</v>
      </c>
      <c r="G63" s="49">
        <f t="shared" si="1"/>
        <v>45.454545454545453</v>
      </c>
      <c r="H63" s="33">
        <f t="shared" si="2"/>
        <v>9.9095751269664314E-2</v>
      </c>
      <c r="I63" s="33">
        <f t="shared" si="3"/>
        <v>7.4191481468991322E-2</v>
      </c>
      <c r="J63" s="20">
        <v>240</v>
      </c>
      <c r="K63" s="14">
        <v>308</v>
      </c>
      <c r="L63" s="49">
        <f t="shared" si="4"/>
        <v>-22.077922077922079</v>
      </c>
      <c r="M63" s="33">
        <f t="shared" si="5"/>
        <v>8.8431664431310703E-2</v>
      </c>
      <c r="N63" s="34">
        <f t="shared" si="6"/>
        <v>0.1238673975379344</v>
      </c>
    </row>
    <row r="64" spans="1:14" ht="14.25" hidden="1" outlineLevel="1" x14ac:dyDescent="0.25">
      <c r="A64" s="36"/>
      <c r="B64" s="50" t="s">
        <v>75</v>
      </c>
      <c r="C64" s="42">
        <f t="shared" si="0"/>
        <v>141.46341463414635</v>
      </c>
      <c r="D64" s="48"/>
      <c r="E64" s="20">
        <v>20</v>
      </c>
      <c r="F64" s="14">
        <v>9</v>
      </c>
      <c r="G64" s="49">
        <f t="shared" si="1"/>
        <v>122.22222222222223</v>
      </c>
      <c r="H64" s="33">
        <f t="shared" si="2"/>
        <v>6.1934844543540195E-2</v>
      </c>
      <c r="I64" s="33">
        <f t="shared" si="3"/>
        <v>3.0351060600951E-2</v>
      </c>
      <c r="J64" s="20">
        <v>99</v>
      </c>
      <c r="K64" s="14">
        <v>41</v>
      </c>
      <c r="L64" s="49">
        <f t="shared" si="4"/>
        <v>141.46341463414635</v>
      </c>
      <c r="M64" s="33">
        <f t="shared" si="5"/>
        <v>3.6478061577915666E-2</v>
      </c>
      <c r="N64" s="34">
        <f t="shared" si="6"/>
        <v>1.6488841880049707E-2</v>
      </c>
    </row>
    <row r="65" spans="1:14" ht="14.25" hidden="1" outlineLevel="1" x14ac:dyDescent="0.25">
      <c r="A65" s="36"/>
      <c r="B65" s="50" t="s">
        <v>76</v>
      </c>
      <c r="C65" s="42">
        <f t="shared" si="0"/>
        <v>-13.20754716981132</v>
      </c>
      <c r="D65" s="48"/>
      <c r="E65" s="20">
        <v>8</v>
      </c>
      <c r="F65" s="14">
        <v>8</v>
      </c>
      <c r="G65" s="49">
        <f t="shared" si="1"/>
        <v>0</v>
      </c>
      <c r="H65" s="33">
        <f t="shared" si="2"/>
        <v>2.4773937817416079E-2</v>
      </c>
      <c r="I65" s="33">
        <f t="shared" si="3"/>
        <v>2.6978720534178668E-2</v>
      </c>
      <c r="J65" s="20">
        <v>46</v>
      </c>
      <c r="K65" s="14">
        <v>53</v>
      </c>
      <c r="L65" s="49">
        <f t="shared" si="4"/>
        <v>-13.20754716981132</v>
      </c>
      <c r="M65" s="33">
        <f t="shared" si="5"/>
        <v>1.6949402349334553E-2</v>
      </c>
      <c r="N65" s="34">
        <f t="shared" si="6"/>
        <v>2.131484438152767E-2</v>
      </c>
    </row>
    <row r="66" spans="1:14" ht="14.25" hidden="1" outlineLevel="1" x14ac:dyDescent="0.25">
      <c r="A66" s="36"/>
      <c r="B66" s="50" t="s">
        <v>77</v>
      </c>
      <c r="C66" s="42">
        <f t="shared" si="0"/>
        <v>-9.0909090909090917</v>
      </c>
      <c r="D66" s="48"/>
      <c r="E66" s="20">
        <v>0</v>
      </c>
      <c r="F66" s="14">
        <v>5</v>
      </c>
      <c r="G66" s="49">
        <f t="shared" si="1"/>
        <v>-100</v>
      </c>
      <c r="H66" s="33" t="str">
        <f t="shared" si="2"/>
        <v/>
      </c>
      <c r="I66" s="33">
        <f t="shared" si="3"/>
        <v>1.6861700333861664E-2</v>
      </c>
      <c r="J66" s="20">
        <v>20</v>
      </c>
      <c r="K66" s="14">
        <v>22</v>
      </c>
      <c r="L66" s="49">
        <f t="shared" si="4"/>
        <v>-9.0909090909090917</v>
      </c>
      <c r="M66" s="33">
        <f t="shared" si="5"/>
        <v>7.3693053692758925E-3</v>
      </c>
      <c r="N66" s="34">
        <f t="shared" si="6"/>
        <v>8.8476712527095994E-3</v>
      </c>
    </row>
    <row r="67" spans="1:14" ht="14.25" hidden="1" outlineLevel="1" x14ac:dyDescent="0.25">
      <c r="A67" s="36"/>
      <c r="B67" s="50" t="s">
        <v>78</v>
      </c>
      <c r="C67" s="42">
        <f t="shared" si="0"/>
        <v>-20</v>
      </c>
      <c r="D67" s="48"/>
      <c r="E67" s="20">
        <v>0</v>
      </c>
      <c r="F67" s="14">
        <v>0</v>
      </c>
      <c r="G67" s="49" t="str">
        <f t="shared" si="1"/>
        <v/>
      </c>
      <c r="H67" s="33" t="str">
        <f t="shared" si="2"/>
        <v/>
      </c>
      <c r="I67" s="33" t="str">
        <f t="shared" si="3"/>
        <v/>
      </c>
      <c r="J67" s="20">
        <v>12</v>
      </c>
      <c r="K67" s="14">
        <v>15</v>
      </c>
      <c r="L67" s="49">
        <f t="shared" si="4"/>
        <v>-20</v>
      </c>
      <c r="M67" s="33">
        <f t="shared" si="5"/>
        <v>4.4215832215655356E-3</v>
      </c>
      <c r="N67" s="34">
        <f t="shared" si="6"/>
        <v>6.0325031268474542E-3</v>
      </c>
    </row>
    <row r="68" spans="1:14" ht="14.25" collapsed="1" x14ac:dyDescent="0.25">
      <c r="A68" s="36" t="s">
        <v>79</v>
      </c>
      <c r="B68" s="1" t="s">
        <v>80</v>
      </c>
      <c r="C68" s="42">
        <f t="shared" si="0"/>
        <v>22.738184546136534</v>
      </c>
      <c r="D68" s="48"/>
      <c r="E68" s="20">
        <v>2180</v>
      </c>
      <c r="F68" s="14">
        <v>1718</v>
      </c>
      <c r="G68" s="49">
        <f t="shared" si="1"/>
        <v>26.891734575087312</v>
      </c>
      <c r="H68" s="33">
        <f t="shared" si="2"/>
        <v>6.750898055245881</v>
      </c>
      <c r="I68" s="33">
        <f t="shared" si="3"/>
        <v>5.793680234714869</v>
      </c>
      <c r="J68" s="20">
        <v>16361</v>
      </c>
      <c r="K68" s="14">
        <v>13330</v>
      </c>
      <c r="L68" s="49">
        <f t="shared" si="4"/>
        <v>22.738184546136534</v>
      </c>
      <c r="M68" s="33">
        <f t="shared" si="5"/>
        <v>6.0284602573361434</v>
      </c>
      <c r="N68" s="34">
        <f t="shared" si="6"/>
        <v>5.360884445391771</v>
      </c>
    </row>
    <row r="69" spans="1:14" ht="14.25" hidden="1" outlineLevel="1" x14ac:dyDescent="0.25">
      <c r="A69" s="36"/>
      <c r="B69" s="50" t="s">
        <v>81</v>
      </c>
      <c r="C69" s="42">
        <f t="shared" si="0"/>
        <v>13.177007677941482</v>
      </c>
      <c r="D69" s="48"/>
      <c r="E69" s="20">
        <v>744</v>
      </c>
      <c r="F69" s="14">
        <v>442</v>
      </c>
      <c r="G69" s="49">
        <f t="shared" si="1"/>
        <v>68.325791855203619</v>
      </c>
      <c r="H69" s="33">
        <f t="shared" si="2"/>
        <v>2.3039762170196951</v>
      </c>
      <c r="I69" s="33">
        <f t="shared" si="3"/>
        <v>1.4905743095133712</v>
      </c>
      <c r="J69" s="20">
        <v>5454</v>
      </c>
      <c r="K69" s="14">
        <v>4819</v>
      </c>
      <c r="L69" s="49">
        <f t="shared" si="4"/>
        <v>13.177007677941482</v>
      </c>
      <c r="M69" s="33">
        <f t="shared" si="5"/>
        <v>2.0096095742015359</v>
      </c>
      <c r="N69" s="34">
        <f t="shared" si="6"/>
        <v>1.9380421712185254</v>
      </c>
    </row>
    <row r="70" spans="1:14" ht="14.25" hidden="1" outlineLevel="1" x14ac:dyDescent="0.25">
      <c r="A70" s="36"/>
      <c r="B70" s="50" t="s">
        <v>82</v>
      </c>
      <c r="C70" s="42">
        <f t="shared" si="0"/>
        <v>50.244100895036617</v>
      </c>
      <c r="D70" s="48"/>
      <c r="E70" s="20">
        <v>317</v>
      </c>
      <c r="F70" s="14">
        <v>368</v>
      </c>
      <c r="G70" s="49">
        <f t="shared" si="1"/>
        <v>-13.858695652173914</v>
      </c>
      <c r="H70" s="33">
        <f t="shared" si="2"/>
        <v>0.98166728601511211</v>
      </c>
      <c r="I70" s="33">
        <f t="shared" si="3"/>
        <v>1.2410211445722188</v>
      </c>
      <c r="J70" s="20">
        <v>3693</v>
      </c>
      <c r="K70" s="14">
        <v>2458</v>
      </c>
      <c r="L70" s="49">
        <f t="shared" si="4"/>
        <v>50.244100895036617</v>
      </c>
      <c r="M70" s="33">
        <f t="shared" si="5"/>
        <v>1.3607422364367934</v>
      </c>
      <c r="N70" s="34">
        <f t="shared" si="6"/>
        <v>0.98852617905273621</v>
      </c>
    </row>
    <row r="71" spans="1:14" ht="14.25" hidden="1" outlineLevel="1" x14ac:dyDescent="0.25">
      <c r="A71" s="36"/>
      <c r="B71" s="50" t="s">
        <v>83</v>
      </c>
      <c r="C71" s="42">
        <f t="shared" si="0"/>
        <v>4.2929292929292924</v>
      </c>
      <c r="D71" s="48"/>
      <c r="E71" s="20">
        <v>178</v>
      </c>
      <c r="F71" s="14">
        <v>348</v>
      </c>
      <c r="G71" s="49">
        <f t="shared" si="1"/>
        <v>-48.850574712643677</v>
      </c>
      <c r="H71" s="33">
        <f t="shared" si="2"/>
        <v>0.55122011643750768</v>
      </c>
      <c r="I71" s="33">
        <f t="shared" si="3"/>
        <v>1.173574343236772</v>
      </c>
      <c r="J71" s="20">
        <v>2065</v>
      </c>
      <c r="K71" s="14">
        <v>1980</v>
      </c>
      <c r="L71" s="49">
        <f t="shared" si="4"/>
        <v>4.2929292929292924</v>
      </c>
      <c r="M71" s="33">
        <f t="shared" si="5"/>
        <v>0.76088077937773591</v>
      </c>
      <c r="N71" s="34">
        <f t="shared" si="6"/>
        <v>0.79629041274386392</v>
      </c>
    </row>
    <row r="72" spans="1:14" ht="14.25" hidden="1" outlineLevel="1" x14ac:dyDescent="0.25">
      <c r="A72" s="36"/>
      <c r="B72" s="50" t="s">
        <v>84</v>
      </c>
      <c r="C72" s="42">
        <f t="shared" si="0"/>
        <v>4.4534412955465585</v>
      </c>
      <c r="D72" s="48"/>
      <c r="E72" s="20">
        <v>153</v>
      </c>
      <c r="F72" s="14">
        <v>219</v>
      </c>
      <c r="G72" s="49">
        <f t="shared" si="1"/>
        <v>-30.136986301369863</v>
      </c>
      <c r="H72" s="33">
        <f t="shared" si="2"/>
        <v>0.4738015607580825</v>
      </c>
      <c r="I72" s="33">
        <f t="shared" si="3"/>
        <v>0.73854247462314093</v>
      </c>
      <c r="J72" s="20">
        <v>1548</v>
      </c>
      <c r="K72" s="14">
        <v>1482</v>
      </c>
      <c r="L72" s="49">
        <f t="shared" si="4"/>
        <v>4.4534412955465585</v>
      </c>
      <c r="M72" s="33">
        <f t="shared" si="5"/>
        <v>0.57038423558195406</v>
      </c>
      <c r="N72" s="34">
        <f t="shared" si="6"/>
        <v>0.59601130893252841</v>
      </c>
    </row>
    <row r="73" spans="1:14" ht="14.25" hidden="1" outlineLevel="1" x14ac:dyDescent="0.25">
      <c r="A73" s="36"/>
      <c r="B73" s="50" t="s">
        <v>85</v>
      </c>
      <c r="C73" s="42">
        <f t="shared" si="0"/>
        <v>11.442786069651742</v>
      </c>
      <c r="D73" s="48"/>
      <c r="E73" s="20">
        <v>105</v>
      </c>
      <c r="F73" s="14">
        <v>134</v>
      </c>
      <c r="G73" s="49">
        <f t="shared" si="1"/>
        <v>-21.641791044776117</v>
      </c>
      <c r="H73" s="33">
        <f t="shared" si="2"/>
        <v>0.32515793385358605</v>
      </c>
      <c r="I73" s="33">
        <f t="shared" si="3"/>
        <v>0.45189356894749266</v>
      </c>
      <c r="J73" s="20">
        <v>896</v>
      </c>
      <c r="K73" s="14">
        <v>804</v>
      </c>
      <c r="L73" s="49">
        <f t="shared" si="4"/>
        <v>11.442786069651742</v>
      </c>
      <c r="M73" s="33">
        <f t="shared" si="5"/>
        <v>0.33014488054355995</v>
      </c>
      <c r="N73" s="34">
        <f t="shared" si="6"/>
        <v>0.32334216759902351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114.0625</v>
      </c>
      <c r="D74" s="48"/>
      <c r="E74" s="20">
        <v>29</v>
      </c>
      <c r="F74" s="14">
        <v>47</v>
      </c>
      <c r="G74" s="49">
        <f t="shared" ref="G74:G137" si="8">IF(F74=0,"",SUM(((E74-F74)/F74)*100))</f>
        <v>-38.297872340425535</v>
      </c>
      <c r="H74" s="33">
        <f t="shared" ref="H74:H137" si="9">IF(E74=0,"",SUM((E74/CntPeriod)*100))</f>
        <v>8.9805524588133276E-2</v>
      </c>
      <c r="I74" s="33">
        <f t="shared" ref="I74:I137" si="10">IF(F74=0,"",SUM((F74/CntPeriodPrevYear)*100))</f>
        <v>0.15849998313829966</v>
      </c>
      <c r="J74" s="20">
        <v>685</v>
      </c>
      <c r="K74" s="14">
        <v>320</v>
      </c>
      <c r="L74" s="49">
        <f t="shared" ref="L74:L137" si="11">IF(K74=0,"",SUM(((J74-K74)/K74)*100))</f>
        <v>114.0625</v>
      </c>
      <c r="M74" s="33">
        <f t="shared" ref="M74:M137" si="12">IF(J74=0,"",SUM((J74/CntYearAck)*100))</f>
        <v>0.25239870889769928</v>
      </c>
      <c r="N74" s="34">
        <f t="shared" ref="N74:N137" si="13">IF(K74=0,"",SUM((K74/CntPrevYearAck)*100))</f>
        <v>0.12869340003941235</v>
      </c>
    </row>
    <row r="75" spans="1:14" ht="14.25" hidden="1" outlineLevel="1" x14ac:dyDescent="0.25">
      <c r="A75" s="36"/>
      <c r="B75" s="50" t="s">
        <v>87</v>
      </c>
      <c r="C75" s="42">
        <f t="shared" si="7"/>
        <v>-14.431673052362706</v>
      </c>
      <c r="D75" s="48"/>
      <c r="E75" s="20">
        <v>86</v>
      </c>
      <c r="F75" s="14">
        <v>78</v>
      </c>
      <c r="G75" s="49">
        <f t="shared" si="8"/>
        <v>10.256410256410255</v>
      </c>
      <c r="H75" s="33">
        <f t="shared" si="9"/>
        <v>0.26631983153722283</v>
      </c>
      <c r="I75" s="33">
        <f t="shared" si="10"/>
        <v>0.26304252520824201</v>
      </c>
      <c r="J75" s="20">
        <v>670</v>
      </c>
      <c r="K75" s="14">
        <v>783</v>
      </c>
      <c r="L75" s="49">
        <f t="shared" si="11"/>
        <v>-14.431673052362706</v>
      </c>
      <c r="M75" s="33">
        <f t="shared" si="12"/>
        <v>0.24687172987074238</v>
      </c>
      <c r="N75" s="34">
        <f t="shared" si="13"/>
        <v>0.31489666322143711</v>
      </c>
    </row>
    <row r="76" spans="1:14" ht="14.25" hidden="1" outlineLevel="1" x14ac:dyDescent="0.25">
      <c r="A76" s="36"/>
      <c r="B76" s="50" t="s">
        <v>88</v>
      </c>
      <c r="C76" s="42">
        <f t="shared" si="7"/>
        <v>21.414538310412574</v>
      </c>
      <c r="D76" s="48"/>
      <c r="E76" s="20">
        <v>66</v>
      </c>
      <c r="F76" s="14">
        <v>57</v>
      </c>
      <c r="G76" s="49">
        <f t="shared" si="8"/>
        <v>15.789473684210526</v>
      </c>
      <c r="H76" s="33">
        <f t="shared" si="9"/>
        <v>0.20438498699368265</v>
      </c>
      <c r="I76" s="33">
        <f t="shared" si="10"/>
        <v>0.192223383806023</v>
      </c>
      <c r="J76" s="20">
        <v>618</v>
      </c>
      <c r="K76" s="14">
        <v>509</v>
      </c>
      <c r="L76" s="49">
        <f t="shared" si="11"/>
        <v>21.414538310412574</v>
      </c>
      <c r="M76" s="33">
        <f t="shared" si="12"/>
        <v>0.22771153591062504</v>
      </c>
      <c r="N76" s="34">
        <f t="shared" si="13"/>
        <v>0.20470293943769027</v>
      </c>
    </row>
    <row r="77" spans="1:14" ht="14.25" hidden="1" outlineLevel="1" x14ac:dyDescent="0.25">
      <c r="A77" s="36"/>
      <c r="B77" s="50" t="s">
        <v>89</v>
      </c>
      <c r="C77" s="42">
        <f t="shared" si="7"/>
        <v>226.28571428571428</v>
      </c>
      <c r="D77" s="48"/>
      <c r="E77" s="20">
        <v>346</v>
      </c>
      <c r="F77" s="14">
        <v>25</v>
      </c>
      <c r="G77" s="49">
        <f t="shared" si="8"/>
        <v>1284</v>
      </c>
      <c r="H77" s="33">
        <f t="shared" si="9"/>
        <v>1.0714728106032454</v>
      </c>
      <c r="I77" s="33">
        <f t="shared" si="10"/>
        <v>8.4308501669308339E-2</v>
      </c>
      <c r="J77" s="20">
        <v>571</v>
      </c>
      <c r="K77" s="14">
        <v>175</v>
      </c>
      <c r="L77" s="49">
        <f t="shared" si="11"/>
        <v>226.28571428571428</v>
      </c>
      <c r="M77" s="33">
        <f t="shared" si="12"/>
        <v>0.21039366829282671</v>
      </c>
      <c r="N77" s="34">
        <f t="shared" si="13"/>
        <v>7.0379203146553632E-2</v>
      </c>
    </row>
    <row r="78" spans="1:14" ht="14.25" hidden="1" outlineLevel="1" x14ac:dyDescent="0.25">
      <c r="A78" s="36"/>
      <c r="B78" s="50" t="s">
        <v>90</v>
      </c>
      <c r="C78" s="42" t="str">
        <f t="shared" si="7"/>
        <v/>
      </c>
      <c r="D78" s="48"/>
      <c r="E78" s="20">
        <v>156</v>
      </c>
      <c r="F78" s="14">
        <v>0</v>
      </c>
      <c r="G78" s="49" t="str">
        <f t="shared" si="8"/>
        <v/>
      </c>
      <c r="H78" s="33">
        <f t="shared" si="9"/>
        <v>0.48309178743961351</v>
      </c>
      <c r="I78" s="33" t="str">
        <f t="shared" si="10"/>
        <v/>
      </c>
      <c r="J78" s="20">
        <v>161</v>
      </c>
      <c r="K78" s="14">
        <v>0</v>
      </c>
      <c r="L78" s="49" t="str">
        <f t="shared" si="11"/>
        <v/>
      </c>
      <c r="M78" s="33">
        <f t="shared" si="12"/>
        <v>5.9322908222670931E-2</v>
      </c>
      <c r="N78" s="34" t="str">
        <f t="shared" si="13"/>
        <v/>
      </c>
    </row>
    <row r="79" spans="1:14" ht="14.25" collapsed="1" x14ac:dyDescent="0.25">
      <c r="A79" s="36" t="s">
        <v>91</v>
      </c>
      <c r="B79" s="1" t="s">
        <v>92</v>
      </c>
      <c r="C79" s="42">
        <f t="shared" si="7"/>
        <v>7.5387727579231285</v>
      </c>
      <c r="D79" s="48"/>
      <c r="E79" s="20">
        <v>1648</v>
      </c>
      <c r="F79" s="14">
        <v>1757</v>
      </c>
      <c r="G79" s="49">
        <f t="shared" si="8"/>
        <v>-6.2037564029595904</v>
      </c>
      <c r="H79" s="33">
        <f t="shared" si="9"/>
        <v>5.1034311903877114</v>
      </c>
      <c r="I79" s="33">
        <f t="shared" si="10"/>
        <v>5.9252014973189899</v>
      </c>
      <c r="J79" s="20">
        <v>15948</v>
      </c>
      <c r="K79" s="14">
        <v>14830</v>
      </c>
      <c r="L79" s="49">
        <f t="shared" si="11"/>
        <v>7.5387727579231285</v>
      </c>
      <c r="M79" s="33">
        <f t="shared" si="12"/>
        <v>5.8762841014605964</v>
      </c>
      <c r="N79" s="34">
        <f t="shared" si="13"/>
        <v>5.9641347580765158</v>
      </c>
    </row>
    <row r="80" spans="1:14" ht="14.25" hidden="1" outlineLevel="1" x14ac:dyDescent="0.25">
      <c r="A80" s="36"/>
      <c r="B80" s="50" t="s">
        <v>93</v>
      </c>
      <c r="C80" s="42">
        <f t="shared" si="7"/>
        <v>27.62807225347942</v>
      </c>
      <c r="D80" s="48"/>
      <c r="E80" s="20">
        <v>539</v>
      </c>
      <c r="F80" s="14">
        <v>440</v>
      </c>
      <c r="G80" s="49">
        <f t="shared" si="8"/>
        <v>22.5</v>
      </c>
      <c r="H80" s="33">
        <f t="shared" si="9"/>
        <v>1.6691440604484082</v>
      </c>
      <c r="I80" s="33">
        <f t="shared" si="10"/>
        <v>1.4838296293798265</v>
      </c>
      <c r="J80" s="20">
        <v>4310</v>
      </c>
      <c r="K80" s="14">
        <v>3377</v>
      </c>
      <c r="L80" s="49">
        <f t="shared" si="11"/>
        <v>27.62807225347942</v>
      </c>
      <c r="M80" s="33">
        <f t="shared" si="12"/>
        <v>1.5880853070789549</v>
      </c>
      <c r="N80" s="34">
        <f t="shared" si="13"/>
        <v>1.3581175372909235</v>
      </c>
    </row>
    <row r="81" spans="1:14" ht="14.25" hidden="1" outlineLevel="1" x14ac:dyDescent="0.25">
      <c r="A81" s="36"/>
      <c r="B81" s="50" t="s">
        <v>94</v>
      </c>
      <c r="C81" s="42">
        <f t="shared" si="7"/>
        <v>1.4672966923650834</v>
      </c>
      <c r="D81" s="48"/>
      <c r="E81" s="20">
        <v>402</v>
      </c>
      <c r="F81" s="14">
        <v>376</v>
      </c>
      <c r="G81" s="49">
        <f t="shared" si="8"/>
        <v>6.9148936170212769</v>
      </c>
      <c r="H81" s="33">
        <f t="shared" si="9"/>
        <v>1.2448903753251579</v>
      </c>
      <c r="I81" s="33">
        <f t="shared" si="10"/>
        <v>1.2679998651063973</v>
      </c>
      <c r="J81" s="20">
        <v>4080</v>
      </c>
      <c r="K81" s="14">
        <v>4021</v>
      </c>
      <c r="L81" s="49">
        <f t="shared" si="11"/>
        <v>1.4672966923650834</v>
      </c>
      <c r="M81" s="33">
        <f t="shared" si="12"/>
        <v>1.503338295332282</v>
      </c>
      <c r="N81" s="34">
        <f t="shared" si="13"/>
        <v>1.6171130048702409</v>
      </c>
    </row>
    <row r="82" spans="1:14" ht="14.25" hidden="1" outlineLevel="1" x14ac:dyDescent="0.25">
      <c r="A82" s="36"/>
      <c r="B82" s="50" t="s">
        <v>95</v>
      </c>
      <c r="C82" s="42">
        <f t="shared" si="7"/>
        <v>-0.81996434937611407</v>
      </c>
      <c r="D82" s="48"/>
      <c r="E82" s="20">
        <v>228</v>
      </c>
      <c r="F82" s="14">
        <v>289</v>
      </c>
      <c r="G82" s="49">
        <f t="shared" si="8"/>
        <v>-21.107266435986158</v>
      </c>
      <c r="H82" s="33">
        <f t="shared" si="9"/>
        <v>0.70605722779635816</v>
      </c>
      <c r="I82" s="33">
        <f t="shared" si="10"/>
        <v>0.97460627929720434</v>
      </c>
      <c r="J82" s="20">
        <v>2782</v>
      </c>
      <c r="K82" s="14">
        <v>2805</v>
      </c>
      <c r="L82" s="49">
        <f t="shared" si="11"/>
        <v>-0.81996434937611407</v>
      </c>
      <c r="M82" s="33">
        <f t="shared" si="12"/>
        <v>1.0250703768662766</v>
      </c>
      <c r="N82" s="34">
        <f t="shared" si="13"/>
        <v>1.1280780847204739</v>
      </c>
    </row>
    <row r="83" spans="1:14" ht="14.25" hidden="1" outlineLevel="1" x14ac:dyDescent="0.25">
      <c r="A83" s="36"/>
      <c r="B83" s="50" t="s">
        <v>96</v>
      </c>
      <c r="C83" s="42">
        <f t="shared" si="7"/>
        <v>34.698521046643918</v>
      </c>
      <c r="D83" s="48"/>
      <c r="E83" s="20">
        <v>68</v>
      </c>
      <c r="F83" s="14">
        <v>142</v>
      </c>
      <c r="G83" s="49">
        <f t="shared" si="8"/>
        <v>-52.112676056338024</v>
      </c>
      <c r="H83" s="33">
        <f t="shared" si="9"/>
        <v>0.21057847144803665</v>
      </c>
      <c r="I83" s="33">
        <f t="shared" si="10"/>
        <v>0.47887228948167132</v>
      </c>
      <c r="J83" s="20">
        <v>1184</v>
      </c>
      <c r="K83" s="14">
        <v>879</v>
      </c>
      <c r="L83" s="49">
        <f t="shared" si="11"/>
        <v>34.698521046643918</v>
      </c>
      <c r="M83" s="33">
        <f t="shared" si="12"/>
        <v>0.43626287786113283</v>
      </c>
      <c r="N83" s="34">
        <f t="shared" si="13"/>
        <v>0.35350468323326084</v>
      </c>
    </row>
    <row r="84" spans="1:14" ht="14.25" hidden="1" outlineLevel="1" x14ac:dyDescent="0.25">
      <c r="A84" s="36"/>
      <c r="B84" s="50" t="s">
        <v>97</v>
      </c>
      <c r="C84" s="42">
        <f t="shared" si="7"/>
        <v>-4.5380875202593192</v>
      </c>
      <c r="D84" s="48"/>
      <c r="E84" s="20">
        <v>146</v>
      </c>
      <c r="F84" s="14">
        <v>200</v>
      </c>
      <c r="G84" s="49">
        <f t="shared" si="8"/>
        <v>-27</v>
      </c>
      <c r="H84" s="33">
        <f t="shared" si="9"/>
        <v>0.45212436516784349</v>
      </c>
      <c r="I84" s="33">
        <f t="shared" si="10"/>
        <v>0.67446801335446671</v>
      </c>
      <c r="J84" s="20">
        <v>1178</v>
      </c>
      <c r="K84" s="14">
        <v>1234</v>
      </c>
      <c r="L84" s="49">
        <f t="shared" si="11"/>
        <v>-4.5380875202593192</v>
      </c>
      <c r="M84" s="33">
        <f t="shared" si="12"/>
        <v>0.43405208625035008</v>
      </c>
      <c r="N84" s="34">
        <f t="shared" si="13"/>
        <v>0.49627392390198383</v>
      </c>
    </row>
    <row r="85" spans="1:14" ht="14.25" hidden="1" outlineLevel="1" x14ac:dyDescent="0.25">
      <c r="A85" s="36"/>
      <c r="B85" s="50" t="s">
        <v>98</v>
      </c>
      <c r="C85" s="42">
        <f t="shared" si="7"/>
        <v>7.3260073260073266</v>
      </c>
      <c r="D85" s="48"/>
      <c r="E85" s="20">
        <v>72</v>
      </c>
      <c r="F85" s="14">
        <v>82</v>
      </c>
      <c r="G85" s="49">
        <f t="shared" si="8"/>
        <v>-12.195121951219512</v>
      </c>
      <c r="H85" s="33">
        <f t="shared" si="9"/>
        <v>0.2229654403567447</v>
      </c>
      <c r="I85" s="33">
        <f t="shared" si="10"/>
        <v>0.27653188547533136</v>
      </c>
      <c r="J85" s="20">
        <v>879</v>
      </c>
      <c r="K85" s="14">
        <v>819</v>
      </c>
      <c r="L85" s="49">
        <f t="shared" si="11"/>
        <v>7.3260073260073266</v>
      </c>
      <c r="M85" s="33">
        <f t="shared" si="12"/>
        <v>0.32388097097967544</v>
      </c>
      <c r="N85" s="34">
        <f t="shared" si="13"/>
        <v>0.32937467072587101</v>
      </c>
    </row>
    <row r="86" spans="1:14" ht="14.25" hidden="1" outlineLevel="1" x14ac:dyDescent="0.25">
      <c r="A86" s="36"/>
      <c r="B86" s="50" t="s">
        <v>99</v>
      </c>
      <c r="C86" s="42">
        <f t="shared" si="7"/>
        <v>-35.56298773690078</v>
      </c>
      <c r="D86" s="48"/>
      <c r="E86" s="20">
        <v>92</v>
      </c>
      <c r="F86" s="14">
        <v>109</v>
      </c>
      <c r="G86" s="49">
        <f t="shared" si="8"/>
        <v>-15.596330275229359</v>
      </c>
      <c r="H86" s="33">
        <f t="shared" si="9"/>
        <v>0.28490028490028491</v>
      </c>
      <c r="I86" s="33">
        <f t="shared" si="10"/>
        <v>0.36758506727818435</v>
      </c>
      <c r="J86" s="20">
        <v>578</v>
      </c>
      <c r="K86" s="14">
        <v>897</v>
      </c>
      <c r="L86" s="49">
        <f t="shared" si="11"/>
        <v>-35.56298773690078</v>
      </c>
      <c r="M86" s="33">
        <f t="shared" si="12"/>
        <v>0.21297292517207328</v>
      </c>
      <c r="N86" s="34">
        <f t="shared" si="13"/>
        <v>0.36074368698547776</v>
      </c>
    </row>
    <row r="87" spans="1:14" ht="14.25" hidden="1" outlineLevel="1" x14ac:dyDescent="0.25">
      <c r="A87" s="36"/>
      <c r="B87" s="50" t="s">
        <v>100</v>
      </c>
      <c r="C87" s="42">
        <f t="shared" si="7"/>
        <v>46.866485013623979</v>
      </c>
      <c r="D87" s="48"/>
      <c r="E87" s="20">
        <v>68</v>
      </c>
      <c r="F87" s="14">
        <v>82</v>
      </c>
      <c r="G87" s="49">
        <f t="shared" si="8"/>
        <v>-17.073170731707318</v>
      </c>
      <c r="H87" s="33">
        <f t="shared" si="9"/>
        <v>0.21057847144803665</v>
      </c>
      <c r="I87" s="33">
        <f t="shared" si="10"/>
        <v>0.27653188547533136</v>
      </c>
      <c r="J87" s="20">
        <v>539</v>
      </c>
      <c r="K87" s="14">
        <v>367</v>
      </c>
      <c r="L87" s="49">
        <f t="shared" si="11"/>
        <v>46.866485013623979</v>
      </c>
      <c r="M87" s="33">
        <f t="shared" si="12"/>
        <v>0.19860277970198528</v>
      </c>
      <c r="N87" s="34">
        <f t="shared" si="13"/>
        <v>0.14759524317020106</v>
      </c>
    </row>
    <row r="88" spans="1:14" ht="14.25" hidden="1" outlineLevel="1" x14ac:dyDescent="0.25">
      <c r="A88" s="36"/>
      <c r="B88" s="50" t="s">
        <v>101</v>
      </c>
      <c r="C88" s="42">
        <f t="shared" si="7"/>
        <v>2.3952095808383236</v>
      </c>
      <c r="D88" s="48"/>
      <c r="E88" s="20">
        <v>21</v>
      </c>
      <c r="F88" s="14">
        <v>15</v>
      </c>
      <c r="G88" s="49">
        <f t="shared" si="8"/>
        <v>40</v>
      </c>
      <c r="H88" s="33">
        <f t="shared" si="9"/>
        <v>6.5031586770717201E-2</v>
      </c>
      <c r="I88" s="33">
        <f t="shared" si="10"/>
        <v>5.0585101001585003E-2</v>
      </c>
      <c r="J88" s="20">
        <v>171</v>
      </c>
      <c r="K88" s="14">
        <v>167</v>
      </c>
      <c r="L88" s="49">
        <f t="shared" si="11"/>
        <v>2.3952095808383236</v>
      </c>
      <c r="M88" s="33">
        <f t="shared" si="12"/>
        <v>6.3007560907308871E-2</v>
      </c>
      <c r="N88" s="34">
        <f t="shared" si="13"/>
        <v>6.7161868145568321E-2</v>
      </c>
    </row>
    <row r="89" spans="1:14" ht="14.25" hidden="1" outlineLevel="1" x14ac:dyDescent="0.25">
      <c r="A89" s="36"/>
      <c r="B89" s="50" t="s">
        <v>102</v>
      </c>
      <c r="C89" s="42">
        <f t="shared" si="7"/>
        <v>164.10256410256409</v>
      </c>
      <c r="D89" s="48"/>
      <c r="E89" s="20">
        <v>0</v>
      </c>
      <c r="F89" s="14">
        <v>4</v>
      </c>
      <c r="G89" s="49">
        <f t="shared" si="8"/>
        <v>-100</v>
      </c>
      <c r="H89" s="33" t="str">
        <f t="shared" si="9"/>
        <v/>
      </c>
      <c r="I89" s="33">
        <f t="shared" si="10"/>
        <v>1.3489360267089334E-2</v>
      </c>
      <c r="J89" s="20">
        <v>103</v>
      </c>
      <c r="K89" s="14">
        <v>39</v>
      </c>
      <c r="L89" s="49">
        <f t="shared" si="11"/>
        <v>164.10256410256409</v>
      </c>
      <c r="M89" s="33">
        <f t="shared" si="12"/>
        <v>3.7951922651770845E-2</v>
      </c>
      <c r="N89" s="34">
        <f t="shared" si="13"/>
        <v>1.568450812980338E-2</v>
      </c>
    </row>
    <row r="90" spans="1:14" ht="14.25" hidden="1" outlineLevel="1" x14ac:dyDescent="0.25">
      <c r="A90" s="36"/>
      <c r="B90" s="50" t="s">
        <v>103</v>
      </c>
      <c r="C90" s="42">
        <f t="shared" si="7"/>
        <v>-41.40625</v>
      </c>
      <c r="D90" s="48"/>
      <c r="E90" s="20">
        <v>8</v>
      </c>
      <c r="F90" s="14">
        <v>10</v>
      </c>
      <c r="G90" s="49">
        <f t="shared" si="8"/>
        <v>-20</v>
      </c>
      <c r="H90" s="33">
        <f t="shared" si="9"/>
        <v>2.4773937817416079E-2</v>
      </c>
      <c r="I90" s="33">
        <f t="shared" si="10"/>
        <v>3.3723400667723329E-2</v>
      </c>
      <c r="J90" s="20">
        <v>75</v>
      </c>
      <c r="K90" s="14">
        <v>128</v>
      </c>
      <c r="L90" s="49">
        <f t="shared" si="11"/>
        <v>-41.40625</v>
      </c>
      <c r="M90" s="33">
        <f t="shared" si="12"/>
        <v>2.7634895134784596E-2</v>
      </c>
      <c r="N90" s="34">
        <f t="shared" si="13"/>
        <v>5.1477360015764945E-2</v>
      </c>
    </row>
    <row r="91" spans="1:14" ht="14.25" hidden="1" outlineLevel="1" x14ac:dyDescent="0.25">
      <c r="A91" s="36"/>
      <c r="B91" s="50" t="s">
        <v>104</v>
      </c>
      <c r="C91" s="42">
        <f t="shared" si="7"/>
        <v>-11.538461538461538</v>
      </c>
      <c r="D91" s="48"/>
      <c r="E91" s="20">
        <v>4</v>
      </c>
      <c r="F91" s="14">
        <v>5</v>
      </c>
      <c r="G91" s="49">
        <f t="shared" si="8"/>
        <v>-20</v>
      </c>
      <c r="H91" s="33">
        <f t="shared" si="9"/>
        <v>1.2386968908708039E-2</v>
      </c>
      <c r="I91" s="33">
        <f t="shared" si="10"/>
        <v>1.6861700333861664E-2</v>
      </c>
      <c r="J91" s="20">
        <v>46</v>
      </c>
      <c r="K91" s="14">
        <v>52</v>
      </c>
      <c r="L91" s="49">
        <f t="shared" si="11"/>
        <v>-11.538461538461538</v>
      </c>
      <c r="M91" s="33">
        <f t="shared" si="12"/>
        <v>1.6949402349334553E-2</v>
      </c>
      <c r="N91" s="34">
        <f t="shared" si="13"/>
        <v>2.0912677506404506E-2</v>
      </c>
    </row>
    <row r="92" spans="1:14" ht="14.25" hidden="1" outlineLevel="1" x14ac:dyDescent="0.25">
      <c r="A92" s="36"/>
      <c r="B92" s="50" t="s">
        <v>105</v>
      </c>
      <c r="C92" s="42">
        <f t="shared" si="7"/>
        <v>100</v>
      </c>
      <c r="D92" s="48"/>
      <c r="E92" s="20">
        <v>0</v>
      </c>
      <c r="F92" s="14">
        <v>0</v>
      </c>
      <c r="G92" s="49" t="str">
        <f t="shared" si="8"/>
        <v/>
      </c>
      <c r="H92" s="33" t="str">
        <f t="shared" si="9"/>
        <v/>
      </c>
      <c r="I92" s="33" t="str">
        <f t="shared" si="10"/>
        <v/>
      </c>
      <c r="J92" s="20">
        <v>12</v>
      </c>
      <c r="K92" s="14">
        <v>6</v>
      </c>
      <c r="L92" s="49">
        <f t="shared" si="11"/>
        <v>100</v>
      </c>
      <c r="M92" s="33">
        <f t="shared" si="12"/>
        <v>4.4215832215655356E-3</v>
      </c>
      <c r="N92" s="34">
        <f t="shared" si="13"/>
        <v>2.4130012507389813E-3</v>
      </c>
    </row>
    <row r="93" spans="1:14" ht="14.25" hidden="1" outlineLevel="1" x14ac:dyDescent="0.25">
      <c r="A93" s="36"/>
      <c r="B93" s="50" t="s">
        <v>106</v>
      </c>
      <c r="C93" s="42">
        <f t="shared" si="7"/>
        <v>-74.285714285714292</v>
      </c>
      <c r="D93" s="48"/>
      <c r="E93" s="20">
        <v>0</v>
      </c>
      <c r="F93" s="14">
        <v>3</v>
      </c>
      <c r="G93" s="49">
        <f t="shared" si="8"/>
        <v>-100</v>
      </c>
      <c r="H93" s="33" t="str">
        <f t="shared" si="9"/>
        <v/>
      </c>
      <c r="I93" s="33">
        <f t="shared" si="10"/>
        <v>1.0117020200317E-2</v>
      </c>
      <c r="J93" s="20">
        <v>9</v>
      </c>
      <c r="K93" s="14">
        <v>35</v>
      </c>
      <c r="L93" s="49">
        <f t="shared" si="11"/>
        <v>-74.285714285714292</v>
      </c>
      <c r="M93" s="33">
        <f t="shared" si="12"/>
        <v>3.3161874161741511E-3</v>
      </c>
      <c r="N93" s="34">
        <f t="shared" si="13"/>
        <v>1.4075840629310726E-2</v>
      </c>
    </row>
    <row r="94" spans="1:14" ht="14.25" hidden="1" outlineLevel="1" x14ac:dyDescent="0.25">
      <c r="A94" s="36"/>
      <c r="B94" s="50" t="s">
        <v>107</v>
      </c>
      <c r="C94" s="42">
        <f t="shared" si="7"/>
        <v>-50</v>
      </c>
      <c r="D94" s="48"/>
      <c r="E94" s="20">
        <v>0</v>
      </c>
      <c r="F94" s="14">
        <v>0</v>
      </c>
      <c r="G94" s="49" t="str">
        <f t="shared" si="8"/>
        <v/>
      </c>
      <c r="H94" s="33" t="str">
        <f t="shared" si="9"/>
        <v/>
      </c>
      <c r="I94" s="33" t="str">
        <f t="shared" si="10"/>
        <v/>
      </c>
      <c r="J94" s="20">
        <v>2</v>
      </c>
      <c r="K94" s="14">
        <v>4</v>
      </c>
      <c r="L94" s="49">
        <f t="shared" si="11"/>
        <v>-50</v>
      </c>
      <c r="M94" s="33">
        <f t="shared" si="12"/>
        <v>7.369305369275892E-4</v>
      </c>
      <c r="N94" s="34">
        <f t="shared" si="13"/>
        <v>1.6086675004926545E-3</v>
      </c>
    </row>
    <row r="95" spans="1:14" ht="14.25" collapsed="1" x14ac:dyDescent="0.25">
      <c r="A95" s="36" t="s">
        <v>108</v>
      </c>
      <c r="B95" s="1" t="s">
        <v>109</v>
      </c>
      <c r="C95" s="42">
        <f t="shared" si="7"/>
        <v>24.552253493406809</v>
      </c>
      <c r="D95" s="48"/>
      <c r="E95" s="20">
        <v>1519</v>
      </c>
      <c r="F95" s="14">
        <v>1309</v>
      </c>
      <c r="G95" s="49">
        <f t="shared" si="8"/>
        <v>16.042780748663102</v>
      </c>
      <c r="H95" s="33">
        <f t="shared" si="9"/>
        <v>4.7039514430818778</v>
      </c>
      <c r="I95" s="33">
        <f t="shared" si="10"/>
        <v>4.4143931474049847</v>
      </c>
      <c r="J95" s="20">
        <v>12657</v>
      </c>
      <c r="K95" s="14">
        <v>10162</v>
      </c>
      <c r="L95" s="49">
        <f t="shared" si="11"/>
        <v>24.552253493406809</v>
      </c>
      <c r="M95" s="33">
        <f t="shared" si="12"/>
        <v>4.6636649029462482</v>
      </c>
      <c r="N95" s="34">
        <f t="shared" si="13"/>
        <v>4.0868197850015884</v>
      </c>
    </row>
    <row r="96" spans="1:14" ht="14.25" hidden="1" outlineLevel="1" x14ac:dyDescent="0.25">
      <c r="A96" s="36"/>
      <c r="B96" s="50" t="s">
        <v>110</v>
      </c>
      <c r="C96" s="42">
        <f t="shared" si="7"/>
        <v>49.295774647887328</v>
      </c>
      <c r="D96" s="48"/>
      <c r="E96" s="20">
        <v>275</v>
      </c>
      <c r="F96" s="14">
        <v>210</v>
      </c>
      <c r="G96" s="49">
        <f t="shared" si="8"/>
        <v>30.952380952380953</v>
      </c>
      <c r="H96" s="33">
        <f t="shared" si="9"/>
        <v>0.85160411247367762</v>
      </c>
      <c r="I96" s="33">
        <f t="shared" si="10"/>
        <v>0.70819141402218999</v>
      </c>
      <c r="J96" s="20">
        <v>2862</v>
      </c>
      <c r="K96" s="14">
        <v>1917</v>
      </c>
      <c r="L96" s="49">
        <f t="shared" si="11"/>
        <v>49.295774647887328</v>
      </c>
      <c r="M96" s="33">
        <f t="shared" si="12"/>
        <v>1.0545475983433801</v>
      </c>
      <c r="N96" s="34">
        <f t="shared" si="13"/>
        <v>0.77095389961110461</v>
      </c>
    </row>
    <row r="97" spans="1:14" ht="14.25" hidden="1" outlineLevel="1" x14ac:dyDescent="0.25">
      <c r="A97" s="36"/>
      <c r="B97" s="50" t="s">
        <v>111</v>
      </c>
      <c r="C97" s="42">
        <f t="shared" si="7"/>
        <v>2.3206751054852321</v>
      </c>
      <c r="D97" s="48"/>
      <c r="E97" s="20">
        <v>315</v>
      </c>
      <c r="F97" s="14">
        <v>317</v>
      </c>
      <c r="G97" s="49">
        <f t="shared" si="8"/>
        <v>-0.63091482649842268</v>
      </c>
      <c r="H97" s="33">
        <f t="shared" si="9"/>
        <v>0.97547380156075802</v>
      </c>
      <c r="I97" s="33">
        <f t="shared" si="10"/>
        <v>1.0690318011668298</v>
      </c>
      <c r="J97" s="20">
        <v>2425</v>
      </c>
      <c r="K97" s="14">
        <v>2370</v>
      </c>
      <c r="L97" s="49">
        <f t="shared" si="11"/>
        <v>2.3206751054852321</v>
      </c>
      <c r="M97" s="33">
        <f t="shared" si="12"/>
        <v>0.89352827602470186</v>
      </c>
      <c r="N97" s="34">
        <f t="shared" si="13"/>
        <v>0.95313549404189779</v>
      </c>
    </row>
    <row r="98" spans="1:14" ht="14.25" hidden="1" outlineLevel="1" x14ac:dyDescent="0.25">
      <c r="A98" s="36"/>
      <c r="B98" s="50" t="s">
        <v>112</v>
      </c>
      <c r="C98" s="42">
        <f t="shared" si="7"/>
        <v>26.09949531362653</v>
      </c>
      <c r="D98" s="48"/>
      <c r="E98" s="20">
        <v>164</v>
      </c>
      <c r="F98" s="14">
        <v>198</v>
      </c>
      <c r="G98" s="49">
        <f t="shared" si="8"/>
        <v>-17.171717171717169</v>
      </c>
      <c r="H98" s="33">
        <f t="shared" si="9"/>
        <v>0.50786572525702955</v>
      </c>
      <c r="I98" s="33">
        <f t="shared" si="10"/>
        <v>0.66772333322092192</v>
      </c>
      <c r="J98" s="20">
        <v>1749</v>
      </c>
      <c r="K98" s="14">
        <v>1387</v>
      </c>
      <c r="L98" s="49">
        <f t="shared" si="11"/>
        <v>26.09949531362653</v>
      </c>
      <c r="M98" s="33">
        <f t="shared" si="12"/>
        <v>0.64444575454317676</v>
      </c>
      <c r="N98" s="34">
        <f t="shared" si="13"/>
        <v>0.55780545579582796</v>
      </c>
    </row>
    <row r="99" spans="1:14" ht="14.25" hidden="1" outlineLevel="1" x14ac:dyDescent="0.25">
      <c r="A99" s="36"/>
      <c r="B99" s="50" t="s">
        <v>113</v>
      </c>
      <c r="C99" s="42">
        <f t="shared" si="7"/>
        <v>17.454858125537402</v>
      </c>
      <c r="D99" s="48"/>
      <c r="E99" s="20">
        <v>144</v>
      </c>
      <c r="F99" s="14">
        <v>153</v>
      </c>
      <c r="G99" s="49">
        <f t="shared" si="8"/>
        <v>-5.8823529411764701</v>
      </c>
      <c r="H99" s="33">
        <f t="shared" si="9"/>
        <v>0.44593088071348941</v>
      </c>
      <c r="I99" s="33">
        <f t="shared" si="10"/>
        <v>0.515968030216167</v>
      </c>
      <c r="J99" s="20">
        <v>1366</v>
      </c>
      <c r="K99" s="14">
        <v>1163</v>
      </c>
      <c r="L99" s="49">
        <f t="shared" si="11"/>
        <v>17.454858125537402</v>
      </c>
      <c r="M99" s="33">
        <f t="shared" si="12"/>
        <v>0.50332355672154339</v>
      </c>
      <c r="N99" s="34">
        <f t="shared" si="13"/>
        <v>0.46772007576823926</v>
      </c>
    </row>
    <row r="100" spans="1:14" ht="14.25" hidden="1" outlineLevel="1" x14ac:dyDescent="0.25">
      <c r="A100" s="36"/>
      <c r="B100" s="50" t="s">
        <v>114</v>
      </c>
      <c r="C100" s="42">
        <f t="shared" si="7"/>
        <v>822.72727272727263</v>
      </c>
      <c r="D100" s="48"/>
      <c r="E100" s="20">
        <v>226</v>
      </c>
      <c r="F100" s="14">
        <v>97</v>
      </c>
      <c r="G100" s="49">
        <f t="shared" si="8"/>
        <v>132.98969072164948</v>
      </c>
      <c r="H100" s="33">
        <f t="shared" si="9"/>
        <v>0.69986374334200419</v>
      </c>
      <c r="I100" s="33">
        <f t="shared" si="10"/>
        <v>0.32711698647691634</v>
      </c>
      <c r="J100" s="20">
        <v>1218</v>
      </c>
      <c r="K100" s="14">
        <v>132</v>
      </c>
      <c r="L100" s="49">
        <f t="shared" si="11"/>
        <v>822.72727272727263</v>
      </c>
      <c r="M100" s="33">
        <f t="shared" si="12"/>
        <v>0.44879069698890178</v>
      </c>
      <c r="N100" s="34">
        <f t="shared" si="13"/>
        <v>5.3086027516257593E-2</v>
      </c>
    </row>
    <row r="101" spans="1:14" ht="14.25" hidden="1" outlineLevel="1" x14ac:dyDescent="0.25">
      <c r="A101" s="36"/>
      <c r="B101" s="50" t="s">
        <v>115</v>
      </c>
      <c r="C101" s="42">
        <f t="shared" si="7"/>
        <v>-15.909090909090908</v>
      </c>
      <c r="D101" s="48"/>
      <c r="E101" s="20">
        <v>150</v>
      </c>
      <c r="F101" s="14">
        <v>100</v>
      </c>
      <c r="G101" s="49">
        <f t="shared" si="8"/>
        <v>50</v>
      </c>
      <c r="H101" s="33">
        <f t="shared" si="9"/>
        <v>0.46451133407655149</v>
      </c>
      <c r="I101" s="33">
        <f t="shared" si="10"/>
        <v>0.33723400667723336</v>
      </c>
      <c r="J101" s="20">
        <v>777</v>
      </c>
      <c r="K101" s="14">
        <v>924</v>
      </c>
      <c r="L101" s="49">
        <f t="shared" si="11"/>
        <v>-15.909090909090908</v>
      </c>
      <c r="M101" s="33">
        <f t="shared" si="12"/>
        <v>0.2862975135963684</v>
      </c>
      <c r="N101" s="34">
        <f t="shared" si="13"/>
        <v>0.37160219261380317</v>
      </c>
    </row>
    <row r="102" spans="1:14" ht="14.25" hidden="1" outlineLevel="1" x14ac:dyDescent="0.25">
      <c r="A102" s="36"/>
      <c r="B102" s="50" t="s">
        <v>116</v>
      </c>
      <c r="C102" s="42">
        <f t="shared" si="7"/>
        <v>22</v>
      </c>
      <c r="D102" s="48"/>
      <c r="E102" s="20">
        <v>94</v>
      </c>
      <c r="F102" s="14">
        <v>48</v>
      </c>
      <c r="G102" s="49">
        <f t="shared" si="8"/>
        <v>95.833333333333343</v>
      </c>
      <c r="H102" s="33">
        <f t="shared" si="9"/>
        <v>0.29109376935463893</v>
      </c>
      <c r="I102" s="33">
        <f t="shared" si="10"/>
        <v>0.161872323205072</v>
      </c>
      <c r="J102" s="20">
        <v>610</v>
      </c>
      <c r="K102" s="14">
        <v>500</v>
      </c>
      <c r="L102" s="49">
        <f t="shared" si="11"/>
        <v>22</v>
      </c>
      <c r="M102" s="33">
        <f t="shared" si="12"/>
        <v>0.22476381376291468</v>
      </c>
      <c r="N102" s="34">
        <f t="shared" si="13"/>
        <v>0.20108343756158178</v>
      </c>
    </row>
    <row r="103" spans="1:14" ht="14.25" hidden="1" outlineLevel="1" x14ac:dyDescent="0.25">
      <c r="A103" s="36"/>
      <c r="B103" s="50" t="s">
        <v>117</v>
      </c>
      <c r="C103" s="42">
        <f t="shared" si="7"/>
        <v>422.22222222222223</v>
      </c>
      <c r="D103" s="48"/>
      <c r="E103" s="20">
        <v>53</v>
      </c>
      <c r="F103" s="14">
        <v>65</v>
      </c>
      <c r="G103" s="49">
        <f t="shared" si="8"/>
        <v>-18.461538461538463</v>
      </c>
      <c r="H103" s="33">
        <f t="shared" si="9"/>
        <v>0.16412733804038152</v>
      </c>
      <c r="I103" s="33">
        <f t="shared" si="10"/>
        <v>0.21920210434020165</v>
      </c>
      <c r="J103" s="20">
        <v>564</v>
      </c>
      <c r="K103" s="14">
        <v>108</v>
      </c>
      <c r="L103" s="49">
        <f t="shared" si="11"/>
        <v>422.22222222222223</v>
      </c>
      <c r="M103" s="33">
        <f t="shared" si="12"/>
        <v>0.20781441141358015</v>
      </c>
      <c r="N103" s="34">
        <f t="shared" si="13"/>
        <v>4.3434022513301668E-2</v>
      </c>
    </row>
    <row r="104" spans="1:14" ht="14.25" hidden="1" outlineLevel="1" x14ac:dyDescent="0.25">
      <c r="A104" s="36"/>
      <c r="B104" s="50" t="s">
        <v>118</v>
      </c>
      <c r="C104" s="42">
        <f t="shared" si="7"/>
        <v>33.604336043360433</v>
      </c>
      <c r="D104" s="48"/>
      <c r="E104" s="20">
        <v>49</v>
      </c>
      <c r="F104" s="14">
        <v>33</v>
      </c>
      <c r="G104" s="49">
        <f t="shared" si="8"/>
        <v>48.484848484848484</v>
      </c>
      <c r="H104" s="33">
        <f t="shared" si="9"/>
        <v>0.15174036913167349</v>
      </c>
      <c r="I104" s="33">
        <f t="shared" si="10"/>
        <v>0.11128722220348701</v>
      </c>
      <c r="J104" s="20">
        <v>493</v>
      </c>
      <c r="K104" s="14">
        <v>369</v>
      </c>
      <c r="L104" s="49">
        <f t="shared" si="11"/>
        <v>33.604336043360433</v>
      </c>
      <c r="M104" s="33">
        <f t="shared" si="12"/>
        <v>0.18165337735265075</v>
      </c>
      <c r="N104" s="34">
        <f t="shared" si="13"/>
        <v>0.14839957692044736</v>
      </c>
    </row>
    <row r="105" spans="1:14" ht="14.25" hidden="1" outlineLevel="1" x14ac:dyDescent="0.25">
      <c r="A105" s="36"/>
      <c r="B105" s="50" t="s">
        <v>119</v>
      </c>
      <c r="C105" s="42">
        <f t="shared" si="7"/>
        <v>90</v>
      </c>
      <c r="D105" s="48"/>
      <c r="E105" s="20">
        <v>19</v>
      </c>
      <c r="F105" s="14">
        <v>10</v>
      </c>
      <c r="G105" s="49">
        <f t="shared" si="8"/>
        <v>90</v>
      </c>
      <c r="H105" s="33">
        <f t="shared" si="9"/>
        <v>5.8838102316363182E-2</v>
      </c>
      <c r="I105" s="33">
        <f t="shared" si="10"/>
        <v>3.3723400667723329E-2</v>
      </c>
      <c r="J105" s="20">
        <v>171</v>
      </c>
      <c r="K105" s="14">
        <v>90</v>
      </c>
      <c r="L105" s="49">
        <f t="shared" si="11"/>
        <v>90</v>
      </c>
      <c r="M105" s="33">
        <f t="shared" si="12"/>
        <v>6.3007560907308871E-2</v>
      </c>
      <c r="N105" s="34">
        <f t="shared" si="13"/>
        <v>3.6195018761084725E-2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17.391304347826086</v>
      </c>
      <c r="D106" s="48"/>
      <c r="E106" s="20">
        <v>13</v>
      </c>
      <c r="F106" s="14">
        <v>12</v>
      </c>
      <c r="G106" s="49">
        <f t="shared" si="8"/>
        <v>8.3333333333333321</v>
      </c>
      <c r="H106" s="33">
        <f t="shared" si="9"/>
        <v>4.0257648953301126E-2</v>
      </c>
      <c r="I106" s="33">
        <f t="shared" si="10"/>
        <v>4.0468080801268E-2</v>
      </c>
      <c r="J106" s="20">
        <v>108</v>
      </c>
      <c r="K106" s="14">
        <v>92</v>
      </c>
      <c r="L106" s="49">
        <f t="shared" si="11"/>
        <v>17.391304347826086</v>
      </c>
      <c r="M106" s="33">
        <f t="shared" si="12"/>
        <v>3.9794248994089815E-2</v>
      </c>
      <c r="N106" s="34">
        <f t="shared" si="13"/>
        <v>3.6999352511331053E-2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-24.786324786324787</v>
      </c>
      <c r="D107" s="48"/>
      <c r="E107" s="20">
        <v>6</v>
      </c>
      <c r="F107" s="14">
        <v>9</v>
      </c>
      <c r="G107" s="49">
        <f t="shared" si="8"/>
        <v>-33.333333333333329</v>
      </c>
      <c r="H107" s="33">
        <f t="shared" si="9"/>
        <v>1.858045336306206E-2</v>
      </c>
      <c r="I107" s="33">
        <f t="shared" si="10"/>
        <v>3.0351060600951E-2</v>
      </c>
      <c r="J107" s="20">
        <v>88</v>
      </c>
      <c r="K107" s="14">
        <v>117</v>
      </c>
      <c r="L107" s="49">
        <f t="shared" si="11"/>
        <v>-24.786324786324787</v>
      </c>
      <c r="M107" s="33">
        <f t="shared" si="12"/>
        <v>3.2424943624813928E-2</v>
      </c>
      <c r="N107" s="34">
        <f t="shared" si="13"/>
        <v>4.7053524389410142E-2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70.967741935483872</v>
      </c>
      <c r="D108" s="48"/>
      <c r="E108" s="20">
        <v>0</v>
      </c>
      <c r="F108" s="14">
        <v>2</v>
      </c>
      <c r="G108" s="49">
        <f t="shared" si="8"/>
        <v>-100</v>
      </c>
      <c r="H108" s="33" t="str">
        <f t="shared" si="9"/>
        <v/>
      </c>
      <c r="I108" s="33">
        <f t="shared" si="10"/>
        <v>6.7446801335446669E-3</v>
      </c>
      <c r="J108" s="20">
        <v>53</v>
      </c>
      <c r="K108" s="14">
        <v>31</v>
      </c>
      <c r="L108" s="49">
        <f t="shared" si="11"/>
        <v>70.967741935483872</v>
      </c>
      <c r="M108" s="33">
        <f t="shared" si="12"/>
        <v>1.9528659228581113E-2</v>
      </c>
      <c r="N108" s="34">
        <f t="shared" si="13"/>
        <v>1.2467173128818072E-2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-55.140186915887845</v>
      </c>
      <c r="D109" s="48"/>
      <c r="E109" s="20">
        <v>3</v>
      </c>
      <c r="F109" s="14">
        <v>9</v>
      </c>
      <c r="G109" s="49">
        <f t="shared" si="8"/>
        <v>-66.666666666666657</v>
      </c>
      <c r="H109" s="33">
        <f t="shared" si="9"/>
        <v>9.2902266815310299E-3</v>
      </c>
      <c r="I109" s="33">
        <f t="shared" si="10"/>
        <v>3.0351060600951E-2</v>
      </c>
      <c r="J109" s="20">
        <v>48</v>
      </c>
      <c r="K109" s="14">
        <v>107</v>
      </c>
      <c r="L109" s="49">
        <f t="shared" si="11"/>
        <v>-55.140186915887845</v>
      </c>
      <c r="M109" s="33">
        <f t="shared" si="12"/>
        <v>1.7686332886262143E-2</v>
      </c>
      <c r="N109" s="34">
        <f t="shared" si="13"/>
        <v>4.3031855638178504E-2</v>
      </c>
    </row>
    <row r="110" spans="1:14" ht="14.25" hidden="1" outlineLevel="1" x14ac:dyDescent="0.25">
      <c r="A110" s="36"/>
      <c r="B110" s="50" t="s">
        <v>124</v>
      </c>
      <c r="C110" s="42">
        <f t="shared" si="7"/>
        <v>283.33333333333337</v>
      </c>
      <c r="D110" s="48"/>
      <c r="E110" s="20">
        <v>3</v>
      </c>
      <c r="F110" s="14">
        <v>0</v>
      </c>
      <c r="G110" s="49" t="str">
        <f t="shared" si="8"/>
        <v/>
      </c>
      <c r="H110" s="33">
        <f t="shared" si="9"/>
        <v>9.2902266815310299E-3</v>
      </c>
      <c r="I110" s="33" t="str">
        <f t="shared" si="10"/>
        <v/>
      </c>
      <c r="J110" s="20">
        <v>46</v>
      </c>
      <c r="K110" s="14">
        <v>12</v>
      </c>
      <c r="L110" s="49">
        <f t="shared" si="11"/>
        <v>283.33333333333337</v>
      </c>
      <c r="M110" s="33">
        <f t="shared" si="12"/>
        <v>1.6949402349334553E-2</v>
      </c>
      <c r="N110" s="34">
        <f t="shared" si="13"/>
        <v>4.8260025014779627E-3</v>
      </c>
    </row>
    <row r="111" spans="1:14" ht="14.25" hidden="1" outlineLevel="1" x14ac:dyDescent="0.25">
      <c r="A111" s="36"/>
      <c r="B111" s="50" t="s">
        <v>125</v>
      </c>
      <c r="C111" s="42">
        <f t="shared" si="7"/>
        <v>-17.241379310344829</v>
      </c>
      <c r="D111" s="48"/>
      <c r="E111" s="20">
        <v>1</v>
      </c>
      <c r="F111" s="14">
        <v>2</v>
      </c>
      <c r="G111" s="49">
        <f t="shared" si="8"/>
        <v>-50</v>
      </c>
      <c r="H111" s="33">
        <f t="shared" si="9"/>
        <v>3.0967422271770098E-3</v>
      </c>
      <c r="I111" s="33">
        <f t="shared" si="10"/>
        <v>6.7446801335446669E-3</v>
      </c>
      <c r="J111" s="20">
        <v>24</v>
      </c>
      <c r="K111" s="14">
        <v>29</v>
      </c>
      <c r="L111" s="49">
        <f t="shared" si="11"/>
        <v>-17.241379310344829</v>
      </c>
      <c r="M111" s="33">
        <f t="shared" si="12"/>
        <v>8.8431664431310713E-3</v>
      </c>
      <c r="N111" s="34">
        <f t="shared" si="13"/>
        <v>1.1662839378571745E-2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41.666666666666671</v>
      </c>
      <c r="D112" s="48"/>
      <c r="E112" s="20">
        <v>4</v>
      </c>
      <c r="F112" s="14">
        <v>0</v>
      </c>
      <c r="G112" s="49" t="str">
        <f t="shared" si="8"/>
        <v/>
      </c>
      <c r="H112" s="33">
        <f t="shared" si="9"/>
        <v>1.2386968908708039E-2</v>
      </c>
      <c r="I112" s="33" t="str">
        <f t="shared" si="10"/>
        <v/>
      </c>
      <c r="J112" s="20">
        <v>17</v>
      </c>
      <c r="K112" s="14">
        <v>12</v>
      </c>
      <c r="L112" s="49">
        <f t="shared" si="11"/>
        <v>41.666666666666671</v>
      </c>
      <c r="M112" s="33">
        <f t="shared" si="12"/>
        <v>6.2639095638845075E-3</v>
      </c>
      <c r="N112" s="34">
        <f t="shared" si="13"/>
        <v>4.8260025014779627E-3</v>
      </c>
    </row>
    <row r="113" spans="1:14" ht="14.25" hidden="1" outlineLevel="1" x14ac:dyDescent="0.25">
      <c r="A113" s="36"/>
      <c r="B113" s="50" t="s">
        <v>127</v>
      </c>
      <c r="C113" s="42">
        <f t="shared" si="7"/>
        <v>33.333333333333329</v>
      </c>
      <c r="D113" s="48"/>
      <c r="E113" s="20">
        <v>0</v>
      </c>
      <c r="F113" s="14">
        <v>0</v>
      </c>
      <c r="G113" s="49" t="str">
        <f t="shared" si="8"/>
        <v/>
      </c>
      <c r="H113" s="33" t="str">
        <f t="shared" si="9"/>
        <v/>
      </c>
      <c r="I113" s="33" t="str">
        <f t="shared" si="10"/>
        <v/>
      </c>
      <c r="J113" s="20">
        <v>12</v>
      </c>
      <c r="K113" s="14">
        <v>9</v>
      </c>
      <c r="L113" s="49">
        <f t="shared" si="11"/>
        <v>33.333333333333329</v>
      </c>
      <c r="M113" s="33">
        <f t="shared" si="12"/>
        <v>4.4215832215655356E-3</v>
      </c>
      <c r="N113" s="34">
        <f t="shared" si="13"/>
        <v>3.619501876108472E-3</v>
      </c>
    </row>
    <row r="114" spans="1:14" ht="14.25" hidden="1" outlineLevel="1" x14ac:dyDescent="0.25">
      <c r="A114" s="36"/>
      <c r="B114" s="50" t="s">
        <v>121</v>
      </c>
      <c r="C114" s="42">
        <f t="shared" si="7"/>
        <v>1100</v>
      </c>
      <c r="D114" s="48"/>
      <c r="E114" s="20">
        <v>0</v>
      </c>
      <c r="F114" s="14">
        <v>0</v>
      </c>
      <c r="G114" s="49" t="str">
        <f t="shared" si="8"/>
        <v/>
      </c>
      <c r="H114" s="33" t="str">
        <f t="shared" si="9"/>
        <v/>
      </c>
      <c r="I114" s="33" t="str">
        <f t="shared" si="10"/>
        <v/>
      </c>
      <c r="J114" s="20">
        <v>12</v>
      </c>
      <c r="K114" s="14">
        <v>1</v>
      </c>
      <c r="L114" s="49">
        <f t="shared" si="11"/>
        <v>1100</v>
      </c>
      <c r="M114" s="33">
        <f t="shared" si="12"/>
        <v>4.4215832215655356E-3</v>
      </c>
      <c r="N114" s="34">
        <f t="shared" si="13"/>
        <v>4.0216687512316363E-4</v>
      </c>
    </row>
    <row r="115" spans="1:14" ht="14.25" hidden="1" outlineLevel="1" x14ac:dyDescent="0.25">
      <c r="A115" s="36"/>
      <c r="B115" s="50" t="s">
        <v>128</v>
      </c>
      <c r="C115" s="42">
        <f t="shared" si="7"/>
        <v>-99.501661129568106</v>
      </c>
      <c r="D115" s="48"/>
      <c r="E115" s="20">
        <v>0</v>
      </c>
      <c r="F115" s="14">
        <v>26</v>
      </c>
      <c r="G115" s="49">
        <f t="shared" si="8"/>
        <v>-100</v>
      </c>
      <c r="H115" s="33" t="str">
        <f t="shared" si="9"/>
        <v/>
      </c>
      <c r="I115" s="33">
        <f t="shared" si="10"/>
        <v>8.7680841736080664E-2</v>
      </c>
      <c r="J115" s="20">
        <v>3</v>
      </c>
      <c r="K115" s="14">
        <v>602</v>
      </c>
      <c r="L115" s="49">
        <f t="shared" si="11"/>
        <v>-99.501661129568106</v>
      </c>
      <c r="M115" s="33">
        <f t="shared" si="12"/>
        <v>1.1053958053913839E-3</v>
      </c>
      <c r="N115" s="34">
        <f t="shared" si="13"/>
        <v>0.2421044588241445</v>
      </c>
    </row>
    <row r="116" spans="1:14" ht="14.25" hidden="1" outlineLevel="1" x14ac:dyDescent="0.25">
      <c r="A116" s="36"/>
      <c r="B116" s="50" t="s">
        <v>129</v>
      </c>
      <c r="C116" s="42">
        <f t="shared" si="7"/>
        <v>50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3</v>
      </c>
      <c r="K116" s="14">
        <v>2</v>
      </c>
      <c r="L116" s="49">
        <f t="shared" si="11"/>
        <v>50</v>
      </c>
      <c r="M116" s="33">
        <f t="shared" si="12"/>
        <v>1.1053958053913839E-3</v>
      </c>
      <c r="N116" s="34">
        <f t="shared" si="13"/>
        <v>8.0433375024632726E-4</v>
      </c>
    </row>
    <row r="117" spans="1:14" ht="14.25" hidden="1" outlineLevel="1" x14ac:dyDescent="0.25">
      <c r="A117" s="36"/>
      <c r="B117" s="50" t="s">
        <v>130</v>
      </c>
      <c r="C117" s="42">
        <f t="shared" si="7"/>
        <v>200</v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3</v>
      </c>
      <c r="K117" s="14">
        <v>1</v>
      </c>
      <c r="L117" s="49">
        <f t="shared" si="11"/>
        <v>200</v>
      </c>
      <c r="M117" s="33">
        <f t="shared" si="12"/>
        <v>1.1053958053913839E-3</v>
      </c>
      <c r="N117" s="34">
        <f t="shared" si="13"/>
        <v>4.0216687512316363E-4</v>
      </c>
    </row>
    <row r="118" spans="1:14" ht="14.25" hidden="1" outlineLevel="1" x14ac:dyDescent="0.25">
      <c r="A118" s="36"/>
      <c r="B118" s="50" t="s">
        <v>123</v>
      </c>
      <c r="C118" s="42" t="str">
        <f t="shared" si="7"/>
        <v/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2</v>
      </c>
      <c r="K118" s="14">
        <v>0</v>
      </c>
      <c r="L118" s="49" t="str">
        <f t="shared" si="11"/>
        <v/>
      </c>
      <c r="M118" s="33">
        <f t="shared" si="12"/>
        <v>7.369305369275892E-4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130</v>
      </c>
      <c r="C119" s="42">
        <f t="shared" si="7"/>
        <v>-99.401197604790411</v>
      </c>
      <c r="D119" s="48"/>
      <c r="E119" s="20">
        <v>0</v>
      </c>
      <c r="F119" s="14">
        <v>12</v>
      </c>
      <c r="G119" s="49">
        <f t="shared" si="8"/>
        <v>-100</v>
      </c>
      <c r="H119" s="33" t="str">
        <f t="shared" si="9"/>
        <v/>
      </c>
      <c r="I119" s="33">
        <f t="shared" si="10"/>
        <v>4.0468080801268E-2</v>
      </c>
      <c r="J119" s="20">
        <v>1</v>
      </c>
      <c r="K119" s="14">
        <v>167</v>
      </c>
      <c r="L119" s="49">
        <f t="shared" si="11"/>
        <v>-99.401197604790411</v>
      </c>
      <c r="M119" s="33">
        <f t="shared" si="12"/>
        <v>3.684652684637946E-4</v>
      </c>
      <c r="N119" s="34">
        <f t="shared" si="13"/>
        <v>6.7161868145568321E-2</v>
      </c>
    </row>
    <row r="120" spans="1:14" ht="14.25" hidden="1" outlineLevel="1" x14ac:dyDescent="0.25">
      <c r="A120" s="36"/>
      <c r="B120" s="50" t="s">
        <v>125</v>
      </c>
      <c r="C120" s="42" t="str">
        <f t="shared" si="7"/>
        <v/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1</v>
      </c>
      <c r="K120" s="14">
        <v>0</v>
      </c>
      <c r="L120" s="49" t="str">
        <f t="shared" si="11"/>
        <v/>
      </c>
      <c r="M120" s="33">
        <f t="shared" si="12"/>
        <v>3.684652684637946E-4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127</v>
      </c>
      <c r="C121" s="42" t="str">
        <f t="shared" si="7"/>
        <v/>
      </c>
      <c r="D121" s="48"/>
      <c r="E121" s="20">
        <v>0</v>
      </c>
      <c r="F121" s="14">
        <v>0</v>
      </c>
      <c r="G121" s="49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1</v>
      </c>
      <c r="K121" s="14">
        <v>0</v>
      </c>
      <c r="L121" s="49" t="str">
        <f t="shared" si="11"/>
        <v/>
      </c>
      <c r="M121" s="33">
        <f t="shared" si="12"/>
        <v>3.684652684637946E-4</v>
      </c>
      <c r="N121" s="34" t="str">
        <f t="shared" si="13"/>
        <v/>
      </c>
    </row>
    <row r="122" spans="1:14" ht="14.25" hidden="1" outlineLevel="1" x14ac:dyDescent="0.25">
      <c r="A122" s="36"/>
      <c r="B122" s="50" t="s">
        <v>131</v>
      </c>
      <c r="C122" s="42">
        <f t="shared" si="7"/>
        <v>-100</v>
      </c>
      <c r="D122" s="48"/>
      <c r="E122" s="20">
        <v>0</v>
      </c>
      <c r="F122" s="14">
        <v>6</v>
      </c>
      <c r="G122" s="49">
        <f t="shared" si="8"/>
        <v>-100</v>
      </c>
      <c r="H122" s="33" t="str">
        <f t="shared" si="9"/>
        <v/>
      </c>
      <c r="I122" s="33">
        <f t="shared" si="10"/>
        <v>2.0234040400634E-2</v>
      </c>
      <c r="J122" s="20">
        <v>0</v>
      </c>
      <c r="K122" s="14">
        <v>14</v>
      </c>
      <c r="L122" s="49">
        <f t="shared" si="11"/>
        <v>-100</v>
      </c>
      <c r="M122" s="33" t="str">
        <f t="shared" si="12"/>
        <v/>
      </c>
      <c r="N122" s="34">
        <f t="shared" si="13"/>
        <v>5.6303362517242904E-3</v>
      </c>
    </row>
    <row r="123" spans="1:14" ht="14.25" hidden="1" outlineLevel="1" x14ac:dyDescent="0.25">
      <c r="A123" s="36"/>
      <c r="B123" s="50" t="s">
        <v>110</v>
      </c>
      <c r="C123" s="42">
        <f t="shared" si="7"/>
        <v>-100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0</v>
      </c>
      <c r="K123" s="14">
        <v>5</v>
      </c>
      <c r="L123" s="49">
        <f t="shared" si="11"/>
        <v>-100</v>
      </c>
      <c r="M123" s="33" t="str">
        <f t="shared" si="12"/>
        <v/>
      </c>
      <c r="N123" s="34">
        <f t="shared" si="13"/>
        <v>2.0108343756158179E-3</v>
      </c>
    </row>
    <row r="124" spans="1:14" ht="14.25" hidden="1" outlineLevel="1" x14ac:dyDescent="0.25">
      <c r="A124" s="36"/>
      <c r="B124" s="50" t="s">
        <v>119</v>
      </c>
      <c r="C124" s="42">
        <f t="shared" si="7"/>
        <v>-100</v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0</v>
      </c>
      <c r="K124" s="14">
        <v>1</v>
      </c>
      <c r="L124" s="49">
        <f t="shared" si="11"/>
        <v>-100</v>
      </c>
      <c r="M124" s="33" t="str">
        <f t="shared" si="12"/>
        <v/>
      </c>
      <c r="N124" s="34">
        <f t="shared" si="13"/>
        <v>4.0216687512316363E-4</v>
      </c>
    </row>
    <row r="125" spans="1:14" ht="14.25" collapsed="1" x14ac:dyDescent="0.25">
      <c r="A125" s="36" t="s">
        <v>132</v>
      </c>
      <c r="B125" s="1" t="s">
        <v>133</v>
      </c>
      <c r="C125" s="42">
        <f t="shared" si="7"/>
        <v>7.3808258018784336</v>
      </c>
      <c r="D125" s="48"/>
      <c r="E125" s="20">
        <v>1488</v>
      </c>
      <c r="F125" s="14">
        <v>1294</v>
      </c>
      <c r="G125" s="49">
        <f t="shared" si="8"/>
        <v>14.992272024729521</v>
      </c>
      <c r="H125" s="33">
        <f t="shared" si="9"/>
        <v>4.6079524340393903</v>
      </c>
      <c r="I125" s="33">
        <f t="shared" si="10"/>
        <v>4.363808046403399</v>
      </c>
      <c r="J125" s="20">
        <v>12119</v>
      </c>
      <c r="K125" s="14">
        <v>11286</v>
      </c>
      <c r="L125" s="49">
        <f t="shared" si="11"/>
        <v>7.3808258018784336</v>
      </c>
      <c r="M125" s="33">
        <f t="shared" si="12"/>
        <v>4.465430588512727</v>
      </c>
      <c r="N125" s="34">
        <f t="shared" si="13"/>
        <v>4.5388553526400246</v>
      </c>
    </row>
    <row r="126" spans="1:14" ht="14.25" hidden="1" outlineLevel="1" x14ac:dyDescent="0.25">
      <c r="A126" s="36"/>
      <c r="B126" s="50" t="s">
        <v>134</v>
      </c>
      <c r="C126" s="42">
        <f t="shared" si="7"/>
        <v>-4.7314880529926662E-2</v>
      </c>
      <c r="D126" s="48"/>
      <c r="E126" s="20">
        <v>603</v>
      </c>
      <c r="F126" s="14">
        <v>553</v>
      </c>
      <c r="G126" s="49">
        <f t="shared" si="8"/>
        <v>9.0415913200723335</v>
      </c>
      <c r="H126" s="33">
        <f t="shared" si="9"/>
        <v>1.8673355629877368</v>
      </c>
      <c r="I126" s="33">
        <f t="shared" si="10"/>
        <v>1.8649040569251003</v>
      </c>
      <c r="J126" s="20">
        <v>4225</v>
      </c>
      <c r="K126" s="14">
        <v>4227</v>
      </c>
      <c r="L126" s="49">
        <f t="shared" si="11"/>
        <v>-4.7314880529926662E-2</v>
      </c>
      <c r="M126" s="33">
        <f t="shared" si="12"/>
        <v>1.5567657592595323</v>
      </c>
      <c r="N126" s="34">
        <f t="shared" si="13"/>
        <v>1.6999593811456124</v>
      </c>
    </row>
    <row r="127" spans="1:14" ht="14.25" hidden="1" outlineLevel="1" x14ac:dyDescent="0.25">
      <c r="A127" s="36"/>
      <c r="B127" s="50" t="s">
        <v>135</v>
      </c>
      <c r="C127" s="42">
        <f t="shared" si="7"/>
        <v>8.6818422445738488</v>
      </c>
      <c r="D127" s="48"/>
      <c r="E127" s="20">
        <v>524</v>
      </c>
      <c r="F127" s="14">
        <v>410</v>
      </c>
      <c r="G127" s="49">
        <f t="shared" si="8"/>
        <v>27.804878048780491</v>
      </c>
      <c r="H127" s="33">
        <f t="shared" si="9"/>
        <v>1.6226929270407531</v>
      </c>
      <c r="I127" s="33">
        <f t="shared" si="10"/>
        <v>1.3826594273766566</v>
      </c>
      <c r="J127" s="20">
        <v>4106</v>
      </c>
      <c r="K127" s="14">
        <v>3778</v>
      </c>
      <c r="L127" s="49">
        <f t="shared" si="11"/>
        <v>8.6818422445738488</v>
      </c>
      <c r="M127" s="33">
        <f t="shared" si="12"/>
        <v>1.5129183923123406</v>
      </c>
      <c r="N127" s="34">
        <f t="shared" si="13"/>
        <v>1.5193864542153122</v>
      </c>
    </row>
    <row r="128" spans="1:14" ht="14.25" hidden="1" outlineLevel="1" x14ac:dyDescent="0.25">
      <c r="A128" s="36"/>
      <c r="B128" s="50" t="s">
        <v>136</v>
      </c>
      <c r="C128" s="42">
        <f t="shared" si="7"/>
        <v>83.039462636439964</v>
      </c>
      <c r="D128" s="48"/>
      <c r="E128" s="20">
        <v>232</v>
      </c>
      <c r="F128" s="14">
        <v>136</v>
      </c>
      <c r="G128" s="49">
        <f t="shared" si="8"/>
        <v>70.588235294117652</v>
      </c>
      <c r="H128" s="33">
        <f t="shared" si="9"/>
        <v>0.71844419670506621</v>
      </c>
      <c r="I128" s="33">
        <f t="shared" si="10"/>
        <v>0.45863824908103734</v>
      </c>
      <c r="J128" s="20">
        <v>2180</v>
      </c>
      <c r="K128" s="14">
        <v>1191</v>
      </c>
      <c r="L128" s="49">
        <f t="shared" si="11"/>
        <v>83.039462636439964</v>
      </c>
      <c r="M128" s="33">
        <f t="shared" si="12"/>
        <v>0.80325428525107223</v>
      </c>
      <c r="N128" s="34">
        <f t="shared" si="13"/>
        <v>0.47898074827168785</v>
      </c>
    </row>
    <row r="129" spans="1:14" ht="14.25" hidden="1" outlineLevel="1" x14ac:dyDescent="0.25">
      <c r="A129" s="36"/>
      <c r="B129" s="50" t="s">
        <v>137</v>
      </c>
      <c r="C129" s="42">
        <f t="shared" si="7"/>
        <v>-17.822651448639157</v>
      </c>
      <c r="D129" s="48"/>
      <c r="E129" s="20">
        <v>82</v>
      </c>
      <c r="F129" s="14">
        <v>105</v>
      </c>
      <c r="G129" s="49">
        <f t="shared" si="8"/>
        <v>-21.904761904761905</v>
      </c>
      <c r="H129" s="33">
        <f t="shared" si="9"/>
        <v>0.25393286262851478</v>
      </c>
      <c r="I129" s="33">
        <f t="shared" si="10"/>
        <v>0.354095707011095</v>
      </c>
      <c r="J129" s="20">
        <v>936</v>
      </c>
      <c r="K129" s="14">
        <v>1139</v>
      </c>
      <c r="L129" s="49">
        <f t="shared" si="11"/>
        <v>-17.822651448639157</v>
      </c>
      <c r="M129" s="33">
        <f t="shared" si="12"/>
        <v>0.34488349128211171</v>
      </c>
      <c r="N129" s="34">
        <f t="shared" si="13"/>
        <v>0.45806807076528333</v>
      </c>
    </row>
    <row r="130" spans="1:14" ht="14.25" hidden="1" outlineLevel="1" x14ac:dyDescent="0.25">
      <c r="A130" s="36"/>
      <c r="B130" s="50" t="s">
        <v>138</v>
      </c>
      <c r="C130" s="42">
        <f t="shared" si="7"/>
        <v>-13.549337260677467</v>
      </c>
      <c r="D130" s="48"/>
      <c r="E130" s="20">
        <v>46</v>
      </c>
      <c r="F130" s="14">
        <v>64</v>
      </c>
      <c r="G130" s="49">
        <f t="shared" si="8"/>
        <v>-28.125</v>
      </c>
      <c r="H130" s="33">
        <f t="shared" si="9"/>
        <v>0.14245014245014245</v>
      </c>
      <c r="I130" s="33">
        <f t="shared" si="10"/>
        <v>0.21582976427342934</v>
      </c>
      <c r="J130" s="20">
        <v>587</v>
      </c>
      <c r="K130" s="14">
        <v>679</v>
      </c>
      <c r="L130" s="49">
        <f t="shared" si="11"/>
        <v>-13.549337260677467</v>
      </c>
      <c r="M130" s="33">
        <f t="shared" si="12"/>
        <v>0.21628911258824743</v>
      </c>
      <c r="N130" s="34">
        <f t="shared" si="13"/>
        <v>0.27307130820862807</v>
      </c>
    </row>
    <row r="131" spans="1:14" ht="14.25" hidden="1" outlineLevel="1" x14ac:dyDescent="0.25">
      <c r="A131" s="36"/>
      <c r="B131" s="50" t="s">
        <v>139</v>
      </c>
      <c r="C131" s="42">
        <f t="shared" si="7"/>
        <v>-39.849624060150376</v>
      </c>
      <c r="D131" s="48"/>
      <c r="E131" s="20">
        <v>1</v>
      </c>
      <c r="F131" s="14">
        <v>14</v>
      </c>
      <c r="G131" s="49">
        <f t="shared" si="8"/>
        <v>-92.857142857142861</v>
      </c>
      <c r="H131" s="33">
        <f t="shared" si="9"/>
        <v>3.0967422271770098E-3</v>
      </c>
      <c r="I131" s="33">
        <f t="shared" si="10"/>
        <v>4.7212760934812664E-2</v>
      </c>
      <c r="J131" s="20">
        <v>80</v>
      </c>
      <c r="K131" s="14">
        <v>133</v>
      </c>
      <c r="L131" s="49">
        <f t="shared" si="11"/>
        <v>-39.849624060150376</v>
      </c>
      <c r="M131" s="33">
        <f t="shared" si="12"/>
        <v>2.947722147710357E-2</v>
      </c>
      <c r="N131" s="34">
        <f t="shared" si="13"/>
        <v>5.3488194391380764E-2</v>
      </c>
    </row>
    <row r="132" spans="1:14" ht="14.25" hidden="1" outlineLevel="1" x14ac:dyDescent="0.25">
      <c r="A132" s="36"/>
      <c r="B132" s="50" t="s">
        <v>140</v>
      </c>
      <c r="C132" s="42">
        <f t="shared" si="7"/>
        <v>-96.402877697841731</v>
      </c>
      <c r="D132" s="48"/>
      <c r="E132" s="20">
        <v>0</v>
      </c>
      <c r="F132" s="14">
        <v>12</v>
      </c>
      <c r="G132" s="49">
        <f t="shared" si="8"/>
        <v>-100</v>
      </c>
      <c r="H132" s="33" t="str">
        <f t="shared" si="9"/>
        <v/>
      </c>
      <c r="I132" s="33">
        <f t="shared" si="10"/>
        <v>4.0468080801268E-2</v>
      </c>
      <c r="J132" s="20">
        <v>5</v>
      </c>
      <c r="K132" s="14">
        <v>139</v>
      </c>
      <c r="L132" s="49">
        <f t="shared" si="11"/>
        <v>-96.402877697841731</v>
      </c>
      <c r="M132" s="33">
        <f t="shared" si="12"/>
        <v>1.8423263423189731E-3</v>
      </c>
      <c r="N132" s="34">
        <f t="shared" si="13"/>
        <v>5.5901195642119747E-2</v>
      </c>
    </row>
    <row r="133" spans="1:14" ht="14.25" collapsed="1" x14ac:dyDescent="0.25">
      <c r="A133" s="36" t="s">
        <v>141</v>
      </c>
      <c r="B133" s="1" t="s">
        <v>142</v>
      </c>
      <c r="C133" s="42">
        <f t="shared" si="7"/>
        <v>21.291448516579408</v>
      </c>
      <c r="D133" s="48"/>
      <c r="E133" s="20">
        <v>1093</v>
      </c>
      <c r="F133" s="14">
        <v>667</v>
      </c>
      <c r="G133" s="49">
        <f t="shared" si="8"/>
        <v>63.868065967016499</v>
      </c>
      <c r="H133" s="33">
        <f t="shared" si="9"/>
        <v>3.3847392543044719</v>
      </c>
      <c r="I133" s="33">
        <f t="shared" si="10"/>
        <v>2.2493508245371463</v>
      </c>
      <c r="J133" s="20">
        <v>9730</v>
      </c>
      <c r="K133" s="14">
        <v>8022</v>
      </c>
      <c r="L133" s="49">
        <f t="shared" si="11"/>
        <v>21.291448516579408</v>
      </c>
      <c r="M133" s="33">
        <f t="shared" si="12"/>
        <v>3.5851670621527214</v>
      </c>
      <c r="N133" s="34">
        <f t="shared" si="13"/>
        <v>3.2261826722380182</v>
      </c>
    </row>
    <row r="134" spans="1:14" ht="14.25" hidden="1" outlineLevel="1" x14ac:dyDescent="0.25">
      <c r="A134" s="36"/>
      <c r="B134" s="50" t="s">
        <v>143</v>
      </c>
      <c r="C134" s="42">
        <f t="shared" si="7"/>
        <v>-0.26016260162601623</v>
      </c>
      <c r="D134" s="48"/>
      <c r="E134" s="20">
        <v>325</v>
      </c>
      <c r="F134" s="14">
        <v>266</v>
      </c>
      <c r="G134" s="49">
        <f t="shared" si="8"/>
        <v>22.180451127819548</v>
      </c>
      <c r="H134" s="33">
        <f t="shared" si="9"/>
        <v>1.0064412238325282</v>
      </c>
      <c r="I134" s="33">
        <f t="shared" si="10"/>
        <v>0.89704245776144076</v>
      </c>
      <c r="J134" s="20">
        <v>3067</v>
      </c>
      <c r="K134" s="14">
        <v>3075</v>
      </c>
      <c r="L134" s="49">
        <f t="shared" si="11"/>
        <v>-0.26016260162601623</v>
      </c>
      <c r="M134" s="33">
        <f t="shared" si="12"/>
        <v>1.1300829783784581</v>
      </c>
      <c r="N134" s="34">
        <f t="shared" si="13"/>
        <v>1.2366631410037281</v>
      </c>
    </row>
    <row r="135" spans="1:14" ht="14.25" hidden="1" outlineLevel="1" x14ac:dyDescent="0.25">
      <c r="A135" s="36"/>
      <c r="B135" s="50" t="s">
        <v>144</v>
      </c>
      <c r="C135" s="42">
        <f t="shared" si="7"/>
        <v>-7.7606177606177607</v>
      </c>
      <c r="D135" s="48"/>
      <c r="E135" s="20">
        <v>277</v>
      </c>
      <c r="F135" s="14">
        <v>125</v>
      </c>
      <c r="G135" s="49">
        <f t="shared" si="8"/>
        <v>121.6</v>
      </c>
      <c r="H135" s="33">
        <f t="shared" si="9"/>
        <v>0.8577975969280317</v>
      </c>
      <c r="I135" s="33">
        <f t="shared" si="10"/>
        <v>0.42154250834654172</v>
      </c>
      <c r="J135" s="20">
        <v>2389</v>
      </c>
      <c r="K135" s="14">
        <v>2590</v>
      </c>
      <c r="L135" s="49">
        <f t="shared" si="11"/>
        <v>-7.7606177606177607</v>
      </c>
      <c r="M135" s="33">
        <f t="shared" si="12"/>
        <v>0.88026352636000527</v>
      </c>
      <c r="N135" s="34">
        <f t="shared" si="13"/>
        <v>1.0416122065689937</v>
      </c>
    </row>
    <row r="136" spans="1:14" ht="14.25" hidden="1" outlineLevel="1" x14ac:dyDescent="0.25">
      <c r="A136" s="36"/>
      <c r="B136" s="50" t="s">
        <v>145</v>
      </c>
      <c r="C136" s="42">
        <f t="shared" si="7"/>
        <v>466.43109540636044</v>
      </c>
      <c r="D136" s="48"/>
      <c r="E136" s="20">
        <v>120</v>
      </c>
      <c r="F136" s="14">
        <v>87</v>
      </c>
      <c r="G136" s="49">
        <f t="shared" si="8"/>
        <v>37.931034482758619</v>
      </c>
      <c r="H136" s="33">
        <f t="shared" si="9"/>
        <v>0.37160906726124115</v>
      </c>
      <c r="I136" s="33">
        <f t="shared" si="10"/>
        <v>0.293393585809193</v>
      </c>
      <c r="J136" s="20">
        <v>1603</v>
      </c>
      <c r="K136" s="14">
        <v>283</v>
      </c>
      <c r="L136" s="49">
        <f t="shared" si="11"/>
        <v>466.43109540636044</v>
      </c>
      <c r="M136" s="33">
        <f t="shared" si="12"/>
        <v>0.59064982534746269</v>
      </c>
      <c r="N136" s="34">
        <f t="shared" si="13"/>
        <v>0.1138132256598553</v>
      </c>
    </row>
    <row r="137" spans="1:14" ht="14.25" hidden="1" outlineLevel="1" x14ac:dyDescent="0.25">
      <c r="A137" s="36"/>
      <c r="B137" s="50" t="s">
        <v>146</v>
      </c>
      <c r="C137" s="42">
        <f t="shared" si="7"/>
        <v>-9.3002657218777678</v>
      </c>
      <c r="D137" s="48"/>
      <c r="E137" s="20">
        <v>187</v>
      </c>
      <c r="F137" s="14">
        <v>103</v>
      </c>
      <c r="G137" s="49">
        <f t="shared" si="8"/>
        <v>81.553398058252426</v>
      </c>
      <c r="H137" s="33">
        <f t="shared" si="9"/>
        <v>0.57909079648210082</v>
      </c>
      <c r="I137" s="33">
        <f t="shared" si="10"/>
        <v>0.34735102687755032</v>
      </c>
      <c r="J137" s="20">
        <v>1024</v>
      </c>
      <c r="K137" s="14">
        <v>1129</v>
      </c>
      <c r="L137" s="49">
        <f t="shared" si="11"/>
        <v>-9.3002657218777678</v>
      </c>
      <c r="M137" s="33">
        <f t="shared" si="12"/>
        <v>0.37730843490692567</v>
      </c>
      <c r="N137" s="34">
        <f t="shared" si="13"/>
        <v>0.45404640201405172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204.19580419580421</v>
      </c>
      <c r="D138" s="48"/>
      <c r="E138" s="20">
        <v>27</v>
      </c>
      <c r="F138" s="14">
        <v>14</v>
      </c>
      <c r="G138" s="49">
        <f t="shared" ref="G138:G201" si="15">IF(F138=0,"",SUM(((E138-F138)/F138)*100))</f>
        <v>92.857142857142861</v>
      </c>
      <c r="H138" s="33">
        <f t="shared" ref="H138:H201" si="16">IF(E138=0,"",SUM((E138/CntPeriod)*100))</f>
        <v>8.3612040133779264E-2</v>
      </c>
      <c r="I138" s="33">
        <f t="shared" ref="I138:I201" si="17">IF(F138=0,"",SUM((F138/CntPeriodPrevYear)*100))</f>
        <v>4.7212760934812664E-2</v>
      </c>
      <c r="J138" s="20">
        <v>435</v>
      </c>
      <c r="K138" s="14">
        <v>143</v>
      </c>
      <c r="L138" s="49">
        <f t="shared" ref="L138:L201" si="18">IF(K138=0,"",SUM(((J138-K138)/K138)*100))</f>
        <v>204.19580419580421</v>
      </c>
      <c r="M138" s="33">
        <f t="shared" ref="M138:M201" si="19">IF(J138=0,"",SUM((J138/CntYearAck)*100))</f>
        <v>0.16028239178175063</v>
      </c>
      <c r="N138" s="34">
        <f t="shared" ref="N138:N201" si="20">IF(K138=0,"",SUM((K138/CntPrevYearAck)*100))</f>
        <v>5.7509863142612395E-2</v>
      </c>
    </row>
    <row r="139" spans="1:14" ht="14.25" hidden="1" outlineLevel="1" x14ac:dyDescent="0.25">
      <c r="A139" s="36"/>
      <c r="B139" s="50" t="s">
        <v>148</v>
      </c>
      <c r="C139" s="42">
        <f t="shared" si="14"/>
        <v>93.548387096774192</v>
      </c>
      <c r="D139" s="48"/>
      <c r="E139" s="20">
        <v>41</v>
      </c>
      <c r="F139" s="14">
        <v>9</v>
      </c>
      <c r="G139" s="49">
        <f t="shared" si="15"/>
        <v>355.55555555555554</v>
      </c>
      <c r="H139" s="33">
        <f t="shared" si="16"/>
        <v>0.12696643131425739</v>
      </c>
      <c r="I139" s="33">
        <f t="shared" si="17"/>
        <v>3.0351060600951E-2</v>
      </c>
      <c r="J139" s="20">
        <v>360</v>
      </c>
      <c r="K139" s="14">
        <v>186</v>
      </c>
      <c r="L139" s="49">
        <f t="shared" si="18"/>
        <v>93.548387096774192</v>
      </c>
      <c r="M139" s="33">
        <f t="shared" si="19"/>
        <v>0.13264749664696607</v>
      </c>
      <c r="N139" s="34">
        <f t="shared" si="20"/>
        <v>7.4803038772908434E-2</v>
      </c>
    </row>
    <row r="140" spans="1:14" ht="14.25" hidden="1" outlineLevel="1" x14ac:dyDescent="0.25">
      <c r="A140" s="36"/>
      <c r="B140" s="50" t="s">
        <v>149</v>
      </c>
      <c r="C140" s="42">
        <f t="shared" si="14"/>
        <v>11.450381679389313</v>
      </c>
      <c r="D140" s="48"/>
      <c r="E140" s="20">
        <v>36</v>
      </c>
      <c r="F140" s="14">
        <v>32</v>
      </c>
      <c r="G140" s="49">
        <f t="shared" si="15"/>
        <v>12.5</v>
      </c>
      <c r="H140" s="33">
        <f t="shared" si="16"/>
        <v>0.11148272017837235</v>
      </c>
      <c r="I140" s="33">
        <f t="shared" si="17"/>
        <v>0.10791488213671467</v>
      </c>
      <c r="J140" s="20">
        <v>292</v>
      </c>
      <c r="K140" s="14">
        <v>262</v>
      </c>
      <c r="L140" s="49">
        <f t="shared" si="18"/>
        <v>11.450381679389313</v>
      </c>
      <c r="M140" s="33">
        <f t="shared" si="19"/>
        <v>0.10759185839142801</v>
      </c>
      <c r="N140" s="34">
        <f t="shared" si="20"/>
        <v>0.10536772128226886</v>
      </c>
    </row>
    <row r="141" spans="1:14" ht="14.25" hidden="1" outlineLevel="1" x14ac:dyDescent="0.25">
      <c r="A141" s="36"/>
      <c r="B141" s="50" t="s">
        <v>150</v>
      </c>
      <c r="C141" s="42" t="str">
        <f t="shared" si="14"/>
        <v/>
      </c>
      <c r="D141" s="48"/>
      <c r="E141" s="20">
        <v>56</v>
      </c>
      <c r="F141" s="14">
        <v>0</v>
      </c>
      <c r="G141" s="49" t="str">
        <f t="shared" si="15"/>
        <v/>
      </c>
      <c r="H141" s="33">
        <f t="shared" si="16"/>
        <v>0.17341756472191255</v>
      </c>
      <c r="I141" s="33" t="str">
        <f t="shared" si="17"/>
        <v/>
      </c>
      <c r="J141" s="20">
        <v>246</v>
      </c>
      <c r="K141" s="14">
        <v>0</v>
      </c>
      <c r="L141" s="49" t="str">
        <f t="shared" si="18"/>
        <v/>
      </c>
      <c r="M141" s="33">
        <f t="shared" si="19"/>
        <v>9.0642456042093464E-2</v>
      </c>
      <c r="N141" s="34" t="str">
        <f t="shared" si="20"/>
        <v/>
      </c>
    </row>
    <row r="142" spans="1:14" ht="14.25" hidden="1" outlineLevel="1" x14ac:dyDescent="0.25">
      <c r="A142" s="36"/>
      <c r="B142" s="50" t="s">
        <v>151</v>
      </c>
      <c r="C142" s="42">
        <f t="shared" si="14"/>
        <v>67.625899280575538</v>
      </c>
      <c r="D142" s="48"/>
      <c r="E142" s="20">
        <v>20</v>
      </c>
      <c r="F142" s="14">
        <v>13</v>
      </c>
      <c r="G142" s="49">
        <f t="shared" si="15"/>
        <v>53.846153846153847</v>
      </c>
      <c r="H142" s="33">
        <f t="shared" si="16"/>
        <v>6.1934844543540195E-2</v>
      </c>
      <c r="I142" s="33">
        <f t="shared" si="17"/>
        <v>4.3840420868040332E-2</v>
      </c>
      <c r="J142" s="20">
        <v>233</v>
      </c>
      <c r="K142" s="14">
        <v>139</v>
      </c>
      <c r="L142" s="49">
        <f t="shared" si="18"/>
        <v>67.625899280575538</v>
      </c>
      <c r="M142" s="33">
        <f t="shared" si="19"/>
        <v>8.585240755206415E-2</v>
      </c>
      <c r="N142" s="34">
        <f t="shared" si="20"/>
        <v>5.5901195642119747E-2</v>
      </c>
    </row>
    <row r="143" spans="1:14" ht="14.25" hidden="1" outlineLevel="1" x14ac:dyDescent="0.25">
      <c r="A143" s="36"/>
      <c r="B143" s="50" t="s">
        <v>152</v>
      </c>
      <c r="C143" s="42">
        <f t="shared" si="14"/>
        <v>-55.494505494505496</v>
      </c>
      <c r="D143" s="48"/>
      <c r="E143" s="20">
        <v>4</v>
      </c>
      <c r="F143" s="14">
        <v>17</v>
      </c>
      <c r="G143" s="49">
        <f t="shared" si="15"/>
        <v>-76.470588235294116</v>
      </c>
      <c r="H143" s="33">
        <f t="shared" si="16"/>
        <v>1.2386968908708039E-2</v>
      </c>
      <c r="I143" s="33">
        <f t="shared" si="17"/>
        <v>5.7329781135129668E-2</v>
      </c>
      <c r="J143" s="20">
        <v>81</v>
      </c>
      <c r="K143" s="14">
        <v>182</v>
      </c>
      <c r="L143" s="49">
        <f t="shared" si="18"/>
        <v>-55.494505494505496</v>
      </c>
      <c r="M143" s="33">
        <f t="shared" si="19"/>
        <v>2.9845686745567365E-2</v>
      </c>
      <c r="N143" s="34">
        <f t="shared" si="20"/>
        <v>7.3194371272415779E-2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-100</v>
      </c>
      <c r="D144" s="48"/>
      <c r="E144" s="20">
        <v>0</v>
      </c>
      <c r="F144" s="14">
        <v>1</v>
      </c>
      <c r="G144" s="49">
        <f t="shared" si="15"/>
        <v>-100</v>
      </c>
      <c r="H144" s="33" t="str">
        <f t="shared" si="16"/>
        <v/>
      </c>
      <c r="I144" s="33">
        <f t="shared" si="17"/>
        <v>3.3723400667723335E-3</v>
      </c>
      <c r="J144" s="20">
        <v>0</v>
      </c>
      <c r="K144" s="14">
        <v>29</v>
      </c>
      <c r="L144" s="49">
        <f t="shared" si="18"/>
        <v>-100</v>
      </c>
      <c r="M144" s="33" t="str">
        <f t="shared" si="19"/>
        <v/>
      </c>
      <c r="N144" s="34">
        <f t="shared" si="20"/>
        <v>1.1662839378571745E-2</v>
      </c>
    </row>
    <row r="145" spans="1:14" ht="14.25" hidden="1" outlineLevel="1" x14ac:dyDescent="0.25">
      <c r="A145" s="36"/>
      <c r="B145" s="50" t="s">
        <v>154</v>
      </c>
      <c r="C145" s="42">
        <f t="shared" si="14"/>
        <v>-100</v>
      </c>
      <c r="D145" s="48"/>
      <c r="E145" s="20">
        <v>0</v>
      </c>
      <c r="F145" s="14">
        <v>0</v>
      </c>
      <c r="G145" s="49" t="str">
        <f t="shared" si="15"/>
        <v/>
      </c>
      <c r="H145" s="33" t="str">
        <f t="shared" si="16"/>
        <v/>
      </c>
      <c r="I145" s="33" t="str">
        <f t="shared" si="17"/>
        <v/>
      </c>
      <c r="J145" s="20">
        <v>0</v>
      </c>
      <c r="K145" s="14">
        <v>4</v>
      </c>
      <c r="L145" s="49">
        <f t="shared" si="18"/>
        <v>-100</v>
      </c>
      <c r="M145" s="33" t="str">
        <f t="shared" si="19"/>
        <v/>
      </c>
      <c r="N145" s="34">
        <f t="shared" si="20"/>
        <v>1.6086675004926545E-3</v>
      </c>
    </row>
    <row r="146" spans="1:14" ht="14.25" collapsed="1" x14ac:dyDescent="0.25">
      <c r="A146" s="36" t="s">
        <v>155</v>
      </c>
      <c r="B146" s="1" t="s">
        <v>156</v>
      </c>
      <c r="C146" s="42">
        <f t="shared" si="14"/>
        <v>-0.22570937231298369</v>
      </c>
      <c r="D146" s="48"/>
      <c r="E146" s="20">
        <v>1041</v>
      </c>
      <c r="F146" s="14">
        <v>1211</v>
      </c>
      <c r="G146" s="49">
        <f t="shared" si="15"/>
        <v>-14.037985136251033</v>
      </c>
      <c r="H146" s="33">
        <f t="shared" si="16"/>
        <v>3.2237086584912671</v>
      </c>
      <c r="I146" s="33">
        <f t="shared" si="17"/>
        <v>4.0839038208612957</v>
      </c>
      <c r="J146" s="20">
        <v>9283</v>
      </c>
      <c r="K146" s="14">
        <v>9304</v>
      </c>
      <c r="L146" s="49">
        <f t="shared" si="18"/>
        <v>-0.22570937231298369</v>
      </c>
      <c r="M146" s="33">
        <f t="shared" si="19"/>
        <v>3.4204630871494048</v>
      </c>
      <c r="N146" s="34">
        <f t="shared" si="20"/>
        <v>3.7417606061459141</v>
      </c>
    </row>
    <row r="147" spans="1:14" ht="14.25" hidden="1" outlineLevel="1" x14ac:dyDescent="0.25">
      <c r="A147" s="36"/>
      <c r="B147" s="50" t="s">
        <v>157</v>
      </c>
      <c r="C147" s="42">
        <f t="shared" si="14"/>
        <v>-4.7087547959539586</v>
      </c>
      <c r="D147" s="48"/>
      <c r="E147" s="20">
        <v>198</v>
      </c>
      <c r="F147" s="14">
        <v>334</v>
      </c>
      <c r="G147" s="49">
        <f t="shared" si="15"/>
        <v>-40.718562874251496</v>
      </c>
      <c r="H147" s="33">
        <f t="shared" si="16"/>
        <v>0.61315496098104794</v>
      </c>
      <c r="I147" s="33">
        <f t="shared" si="17"/>
        <v>1.1263615823019593</v>
      </c>
      <c r="J147" s="20">
        <v>2732</v>
      </c>
      <c r="K147" s="14">
        <v>2867</v>
      </c>
      <c r="L147" s="49">
        <f t="shared" si="18"/>
        <v>-4.7087547959539586</v>
      </c>
      <c r="M147" s="33">
        <f t="shared" si="19"/>
        <v>1.0066471134430868</v>
      </c>
      <c r="N147" s="34">
        <f t="shared" si="20"/>
        <v>1.15301243097811</v>
      </c>
    </row>
    <row r="148" spans="1:14" ht="14.25" hidden="1" outlineLevel="1" x14ac:dyDescent="0.25">
      <c r="A148" s="36"/>
      <c r="B148" s="50" t="s">
        <v>158</v>
      </c>
      <c r="C148" s="42">
        <f t="shared" si="14"/>
        <v>-0.81632653061224492</v>
      </c>
      <c r="D148" s="48"/>
      <c r="E148" s="20">
        <v>237</v>
      </c>
      <c r="F148" s="14">
        <v>226</v>
      </c>
      <c r="G148" s="49">
        <f t="shared" si="15"/>
        <v>4.8672566371681416</v>
      </c>
      <c r="H148" s="33">
        <f t="shared" si="16"/>
        <v>0.7339279078409513</v>
      </c>
      <c r="I148" s="33">
        <f t="shared" si="17"/>
        <v>0.76214885509054731</v>
      </c>
      <c r="J148" s="20">
        <v>1701</v>
      </c>
      <c r="K148" s="14">
        <v>1715</v>
      </c>
      <c r="L148" s="49">
        <f t="shared" si="18"/>
        <v>-0.81632653061224492</v>
      </c>
      <c r="M148" s="33">
        <f t="shared" si="19"/>
        <v>0.62675942165691456</v>
      </c>
      <c r="N148" s="34">
        <f t="shared" si="20"/>
        <v>0.6897161908362256</v>
      </c>
    </row>
    <row r="149" spans="1:14" ht="14.25" hidden="1" outlineLevel="1" x14ac:dyDescent="0.25">
      <c r="A149" s="36"/>
      <c r="B149" s="50" t="s">
        <v>159</v>
      </c>
      <c r="C149" s="42">
        <f t="shared" si="14"/>
        <v>-26.487093153759822</v>
      </c>
      <c r="D149" s="48"/>
      <c r="E149" s="20">
        <v>154</v>
      </c>
      <c r="F149" s="14">
        <v>243</v>
      </c>
      <c r="G149" s="49">
        <f t="shared" si="15"/>
        <v>-36.625514403292179</v>
      </c>
      <c r="H149" s="33">
        <f t="shared" si="16"/>
        <v>0.47689830298525954</v>
      </c>
      <c r="I149" s="33">
        <f t="shared" si="17"/>
        <v>0.81947863622567707</v>
      </c>
      <c r="J149" s="20">
        <v>1310</v>
      </c>
      <c r="K149" s="14">
        <v>1782</v>
      </c>
      <c r="L149" s="49">
        <f t="shared" si="18"/>
        <v>-26.487093153759822</v>
      </c>
      <c r="M149" s="33">
        <f t="shared" si="19"/>
        <v>0.48268950168757097</v>
      </c>
      <c r="N149" s="34">
        <f t="shared" si="20"/>
        <v>0.7166613714694775</v>
      </c>
    </row>
    <row r="150" spans="1:14" ht="14.25" hidden="1" outlineLevel="1" x14ac:dyDescent="0.25">
      <c r="A150" s="36"/>
      <c r="B150" s="50" t="s">
        <v>160</v>
      </c>
      <c r="C150" s="42">
        <f t="shared" si="14"/>
        <v>-7.3377234242709308</v>
      </c>
      <c r="D150" s="48"/>
      <c r="E150" s="20">
        <v>104</v>
      </c>
      <c r="F150" s="14">
        <v>156</v>
      </c>
      <c r="G150" s="49">
        <f t="shared" si="15"/>
        <v>-33.333333333333329</v>
      </c>
      <c r="H150" s="33">
        <f t="shared" si="16"/>
        <v>0.322061191626409</v>
      </c>
      <c r="I150" s="33">
        <f t="shared" si="17"/>
        <v>0.52608505041648401</v>
      </c>
      <c r="J150" s="20">
        <v>985</v>
      </c>
      <c r="K150" s="14">
        <v>1063</v>
      </c>
      <c r="L150" s="49">
        <f t="shared" si="18"/>
        <v>-7.3377234242709308</v>
      </c>
      <c r="M150" s="33">
        <f t="shared" si="19"/>
        <v>0.36293828943683765</v>
      </c>
      <c r="N150" s="34">
        <f t="shared" si="20"/>
        <v>0.42750338825592288</v>
      </c>
    </row>
    <row r="151" spans="1:14" ht="14.25" hidden="1" outlineLevel="1" x14ac:dyDescent="0.25">
      <c r="A151" s="36"/>
      <c r="B151" s="50" t="s">
        <v>161</v>
      </c>
      <c r="C151" s="42">
        <f t="shared" si="14"/>
        <v>23.679417122040071</v>
      </c>
      <c r="D151" s="48"/>
      <c r="E151" s="20">
        <v>111</v>
      </c>
      <c r="F151" s="14">
        <v>71</v>
      </c>
      <c r="G151" s="49">
        <f t="shared" si="15"/>
        <v>56.338028169014088</v>
      </c>
      <c r="H151" s="33">
        <f t="shared" si="16"/>
        <v>0.34373838721664812</v>
      </c>
      <c r="I151" s="33">
        <f t="shared" si="17"/>
        <v>0.23943614474083566</v>
      </c>
      <c r="J151" s="20">
        <v>679</v>
      </c>
      <c r="K151" s="14">
        <v>549</v>
      </c>
      <c r="L151" s="49">
        <f t="shared" si="18"/>
        <v>23.679417122040071</v>
      </c>
      <c r="M151" s="33">
        <f t="shared" si="19"/>
        <v>0.25018791728691653</v>
      </c>
      <c r="N151" s="34">
        <f t="shared" si="20"/>
        <v>0.2207896144426168</v>
      </c>
    </row>
    <row r="152" spans="1:14" ht="14.25" hidden="1" outlineLevel="1" x14ac:dyDescent="0.25">
      <c r="A152" s="36"/>
      <c r="B152" s="50" t="s">
        <v>162</v>
      </c>
      <c r="C152" s="42">
        <f t="shared" si="14"/>
        <v>478.65168539325839</v>
      </c>
      <c r="D152" s="48"/>
      <c r="E152" s="20">
        <v>28</v>
      </c>
      <c r="F152" s="14">
        <v>50</v>
      </c>
      <c r="G152" s="49">
        <f t="shared" si="15"/>
        <v>-44</v>
      </c>
      <c r="H152" s="33">
        <f t="shared" si="16"/>
        <v>8.6708782360956277E-2</v>
      </c>
      <c r="I152" s="33">
        <f t="shared" si="17"/>
        <v>0.16861700333861668</v>
      </c>
      <c r="J152" s="20">
        <v>515</v>
      </c>
      <c r="K152" s="14">
        <v>89</v>
      </c>
      <c r="L152" s="49">
        <f t="shared" si="18"/>
        <v>478.65168539325839</v>
      </c>
      <c r="M152" s="33">
        <f t="shared" si="19"/>
        <v>0.18975961325885421</v>
      </c>
      <c r="N152" s="34">
        <f t="shared" si="20"/>
        <v>3.5792851885961562E-2</v>
      </c>
    </row>
    <row r="153" spans="1:14" ht="14.25" hidden="1" outlineLevel="1" x14ac:dyDescent="0.25">
      <c r="A153" s="36"/>
      <c r="B153" s="50" t="s">
        <v>163</v>
      </c>
      <c r="C153" s="42">
        <f t="shared" si="14"/>
        <v>56.055363321799312</v>
      </c>
      <c r="D153" s="48"/>
      <c r="E153" s="20">
        <v>59</v>
      </c>
      <c r="F153" s="14">
        <v>47</v>
      </c>
      <c r="G153" s="49">
        <f t="shared" si="15"/>
        <v>25.531914893617021</v>
      </c>
      <c r="H153" s="33">
        <f t="shared" si="16"/>
        <v>0.18270779140344356</v>
      </c>
      <c r="I153" s="33">
        <f t="shared" si="17"/>
        <v>0.15849998313829966</v>
      </c>
      <c r="J153" s="20">
        <v>451</v>
      </c>
      <c r="K153" s="14">
        <v>289</v>
      </c>
      <c r="L153" s="49">
        <f t="shared" si="18"/>
        <v>56.055363321799312</v>
      </c>
      <c r="M153" s="33">
        <f t="shared" si="19"/>
        <v>0.16617783607717138</v>
      </c>
      <c r="N153" s="34">
        <f t="shared" si="20"/>
        <v>0.11622622691059428</v>
      </c>
    </row>
    <row r="154" spans="1:14" ht="14.25" hidden="1" outlineLevel="1" x14ac:dyDescent="0.25">
      <c r="A154" s="36"/>
      <c r="B154" s="50" t="s">
        <v>164</v>
      </c>
      <c r="C154" s="42">
        <f t="shared" si="14"/>
        <v>104.14201183431953</v>
      </c>
      <c r="D154" s="48"/>
      <c r="E154" s="20">
        <v>19</v>
      </c>
      <c r="F154" s="14">
        <v>25</v>
      </c>
      <c r="G154" s="49">
        <f t="shared" si="15"/>
        <v>-24</v>
      </c>
      <c r="H154" s="33">
        <f t="shared" si="16"/>
        <v>5.8838102316363182E-2</v>
      </c>
      <c r="I154" s="33">
        <f t="shared" si="17"/>
        <v>8.4308501669308339E-2</v>
      </c>
      <c r="J154" s="20">
        <v>345</v>
      </c>
      <c r="K154" s="14">
        <v>169</v>
      </c>
      <c r="L154" s="49">
        <f t="shared" si="18"/>
        <v>104.14201183431953</v>
      </c>
      <c r="M154" s="33">
        <f t="shared" si="19"/>
        <v>0.12712051762000914</v>
      </c>
      <c r="N154" s="34">
        <f t="shared" si="20"/>
        <v>6.7966201895814649E-2</v>
      </c>
    </row>
    <row r="155" spans="1:14" ht="14.25" hidden="1" outlineLevel="1" x14ac:dyDescent="0.25">
      <c r="A155" s="36"/>
      <c r="B155" s="50" t="s">
        <v>165</v>
      </c>
      <c r="C155" s="42" t="str">
        <f t="shared" si="14"/>
        <v/>
      </c>
      <c r="D155" s="48"/>
      <c r="E155" s="20">
        <v>32</v>
      </c>
      <c r="F155" s="14">
        <v>0</v>
      </c>
      <c r="G155" s="49" t="str">
        <f t="shared" si="15"/>
        <v/>
      </c>
      <c r="H155" s="33">
        <f t="shared" si="16"/>
        <v>9.9095751269664314E-2</v>
      </c>
      <c r="I155" s="33" t="str">
        <f t="shared" si="17"/>
        <v/>
      </c>
      <c r="J155" s="20">
        <v>134</v>
      </c>
      <c r="K155" s="14">
        <v>0</v>
      </c>
      <c r="L155" s="49" t="str">
        <f t="shared" si="18"/>
        <v/>
      </c>
      <c r="M155" s="33">
        <f t="shared" si="19"/>
        <v>4.937434597414847E-2</v>
      </c>
      <c r="N155" s="34" t="str">
        <f t="shared" si="20"/>
        <v/>
      </c>
    </row>
    <row r="156" spans="1:14" ht="14.25" hidden="1" outlineLevel="1" x14ac:dyDescent="0.25">
      <c r="A156" s="36"/>
      <c r="B156" s="50" t="s">
        <v>166</v>
      </c>
      <c r="C156" s="42">
        <f t="shared" si="14"/>
        <v>-22.012578616352201</v>
      </c>
      <c r="D156" s="48"/>
      <c r="E156" s="20">
        <v>50</v>
      </c>
      <c r="F156" s="14">
        <v>3</v>
      </c>
      <c r="G156" s="49">
        <f t="shared" si="15"/>
        <v>1566.6666666666665</v>
      </c>
      <c r="H156" s="33">
        <f t="shared" si="16"/>
        <v>0.1548371113588505</v>
      </c>
      <c r="I156" s="33">
        <f t="shared" si="17"/>
        <v>1.0117020200317E-2</v>
      </c>
      <c r="J156" s="20">
        <v>124</v>
      </c>
      <c r="K156" s="14">
        <v>159</v>
      </c>
      <c r="L156" s="49">
        <f t="shared" si="18"/>
        <v>-22.012578616352201</v>
      </c>
      <c r="M156" s="33">
        <f t="shared" si="19"/>
        <v>4.568969328951053E-2</v>
      </c>
      <c r="N156" s="34">
        <f t="shared" si="20"/>
        <v>6.394453314458301E-2</v>
      </c>
    </row>
    <row r="157" spans="1:14" ht="14.25" hidden="1" outlineLevel="1" x14ac:dyDescent="0.25">
      <c r="A157" s="36"/>
      <c r="B157" s="50" t="s">
        <v>167</v>
      </c>
      <c r="C157" s="42">
        <f t="shared" si="14"/>
        <v>-75</v>
      </c>
      <c r="D157" s="48"/>
      <c r="E157" s="20">
        <v>13</v>
      </c>
      <c r="F157" s="14">
        <v>26</v>
      </c>
      <c r="G157" s="49">
        <f t="shared" si="15"/>
        <v>-50</v>
      </c>
      <c r="H157" s="33">
        <f t="shared" si="16"/>
        <v>4.0257648953301126E-2</v>
      </c>
      <c r="I157" s="33">
        <f t="shared" si="17"/>
        <v>8.7680841736080664E-2</v>
      </c>
      <c r="J157" s="20">
        <v>80</v>
      </c>
      <c r="K157" s="14">
        <v>320</v>
      </c>
      <c r="L157" s="49">
        <f t="shared" si="18"/>
        <v>-75</v>
      </c>
      <c r="M157" s="33">
        <f t="shared" si="19"/>
        <v>2.947722147710357E-2</v>
      </c>
      <c r="N157" s="34">
        <f t="shared" si="20"/>
        <v>0.12869340003941235</v>
      </c>
    </row>
    <row r="158" spans="1:14" ht="14.25" hidden="1" outlineLevel="1" x14ac:dyDescent="0.25">
      <c r="A158" s="36"/>
      <c r="B158" s="50" t="s">
        <v>168</v>
      </c>
      <c r="C158" s="42">
        <f t="shared" si="14"/>
        <v>2.9850746268656714</v>
      </c>
      <c r="D158" s="48"/>
      <c r="E158" s="20">
        <v>12</v>
      </c>
      <c r="F158" s="14">
        <v>3</v>
      </c>
      <c r="G158" s="49">
        <f t="shared" si="15"/>
        <v>300</v>
      </c>
      <c r="H158" s="33">
        <f t="shared" si="16"/>
        <v>3.716090672612412E-2</v>
      </c>
      <c r="I158" s="33">
        <f t="shared" si="17"/>
        <v>1.0117020200317E-2</v>
      </c>
      <c r="J158" s="20">
        <v>69</v>
      </c>
      <c r="K158" s="14">
        <v>67</v>
      </c>
      <c r="L158" s="49">
        <f t="shared" si="18"/>
        <v>2.9850746268656714</v>
      </c>
      <c r="M158" s="33">
        <f t="shared" si="19"/>
        <v>2.5424103524001825E-2</v>
      </c>
      <c r="N158" s="34">
        <f t="shared" si="20"/>
        <v>2.694518063325196E-2</v>
      </c>
    </row>
    <row r="159" spans="1:14" ht="14.25" hidden="1" outlineLevel="1" x14ac:dyDescent="0.25">
      <c r="A159" s="36"/>
      <c r="B159" s="50" t="s">
        <v>169</v>
      </c>
      <c r="C159" s="42">
        <f t="shared" si="14"/>
        <v>-35.365853658536587</v>
      </c>
      <c r="D159" s="48"/>
      <c r="E159" s="20">
        <v>14</v>
      </c>
      <c r="F159" s="14">
        <v>5</v>
      </c>
      <c r="G159" s="49">
        <f t="shared" si="15"/>
        <v>180</v>
      </c>
      <c r="H159" s="33">
        <f t="shared" si="16"/>
        <v>4.3354391180478138E-2</v>
      </c>
      <c r="I159" s="33">
        <f t="shared" si="17"/>
        <v>1.6861700333861664E-2</v>
      </c>
      <c r="J159" s="20">
        <v>53</v>
      </c>
      <c r="K159" s="14">
        <v>82</v>
      </c>
      <c r="L159" s="49">
        <f t="shared" si="18"/>
        <v>-35.365853658536587</v>
      </c>
      <c r="M159" s="33">
        <f t="shared" si="19"/>
        <v>1.9528659228581113E-2</v>
      </c>
      <c r="N159" s="34">
        <f t="shared" si="20"/>
        <v>3.2977683760099415E-2</v>
      </c>
    </row>
    <row r="160" spans="1:14" ht="14.25" hidden="1" outlineLevel="1" x14ac:dyDescent="0.25">
      <c r="A160" s="36"/>
      <c r="B160" s="50" t="s">
        <v>170</v>
      </c>
      <c r="C160" s="42">
        <f t="shared" si="14"/>
        <v>-52.702702702702695</v>
      </c>
      <c r="D160" s="48"/>
      <c r="E160" s="20">
        <v>5</v>
      </c>
      <c r="F160" s="14">
        <v>9</v>
      </c>
      <c r="G160" s="49">
        <f t="shared" si="15"/>
        <v>-44.444444444444443</v>
      </c>
      <c r="H160" s="33">
        <f t="shared" si="16"/>
        <v>1.5483711135885049E-2</v>
      </c>
      <c r="I160" s="33">
        <f t="shared" si="17"/>
        <v>3.0351060600951E-2</v>
      </c>
      <c r="J160" s="20">
        <v>35</v>
      </c>
      <c r="K160" s="14">
        <v>74</v>
      </c>
      <c r="L160" s="49">
        <f t="shared" si="18"/>
        <v>-52.702702702702695</v>
      </c>
      <c r="M160" s="33">
        <f t="shared" si="19"/>
        <v>1.289628439623281E-2</v>
      </c>
      <c r="N160" s="34">
        <f t="shared" si="20"/>
        <v>2.9760348759114111E-2</v>
      </c>
    </row>
    <row r="161" spans="1:14" ht="14.25" hidden="1" outlineLevel="1" x14ac:dyDescent="0.25">
      <c r="A161" s="36"/>
      <c r="B161" s="50" t="s">
        <v>171</v>
      </c>
      <c r="C161" s="42">
        <f t="shared" si="14"/>
        <v>-16.129032258064516</v>
      </c>
      <c r="D161" s="48"/>
      <c r="E161" s="20">
        <v>1</v>
      </c>
      <c r="F161" s="14">
        <v>8</v>
      </c>
      <c r="G161" s="49">
        <f t="shared" si="15"/>
        <v>-87.5</v>
      </c>
      <c r="H161" s="33">
        <f t="shared" si="16"/>
        <v>3.0967422271770098E-3</v>
      </c>
      <c r="I161" s="33">
        <f t="shared" si="17"/>
        <v>2.6978720534178668E-2</v>
      </c>
      <c r="J161" s="20">
        <v>26</v>
      </c>
      <c r="K161" s="14">
        <v>31</v>
      </c>
      <c r="L161" s="49">
        <f t="shared" si="18"/>
        <v>-16.129032258064516</v>
      </c>
      <c r="M161" s="33">
        <f t="shared" si="19"/>
        <v>9.580096980058659E-3</v>
      </c>
      <c r="N161" s="34">
        <f t="shared" si="20"/>
        <v>1.2467173128818072E-2</v>
      </c>
    </row>
    <row r="162" spans="1:14" ht="14.25" hidden="1" outlineLevel="1" x14ac:dyDescent="0.25">
      <c r="A162" s="36"/>
      <c r="B162" s="50" t="s">
        <v>172</v>
      </c>
      <c r="C162" s="42">
        <f t="shared" si="14"/>
        <v>4.1666666666666661</v>
      </c>
      <c r="D162" s="48"/>
      <c r="E162" s="20">
        <v>4</v>
      </c>
      <c r="F162" s="14">
        <v>2</v>
      </c>
      <c r="G162" s="49">
        <f t="shared" si="15"/>
        <v>100</v>
      </c>
      <c r="H162" s="33">
        <f t="shared" si="16"/>
        <v>1.2386968908708039E-2</v>
      </c>
      <c r="I162" s="33">
        <f t="shared" si="17"/>
        <v>6.7446801335446669E-3</v>
      </c>
      <c r="J162" s="20">
        <v>25</v>
      </c>
      <c r="K162" s="14">
        <v>24</v>
      </c>
      <c r="L162" s="49">
        <f t="shared" si="18"/>
        <v>4.1666666666666661</v>
      </c>
      <c r="M162" s="33">
        <f t="shared" si="19"/>
        <v>9.2116317115948643E-3</v>
      </c>
      <c r="N162" s="34">
        <f t="shared" si="20"/>
        <v>9.6520050029559254E-3</v>
      </c>
    </row>
    <row r="163" spans="1:14" ht="14.25" hidden="1" outlineLevel="1" x14ac:dyDescent="0.25">
      <c r="A163" s="36"/>
      <c r="B163" s="50" t="s">
        <v>173</v>
      </c>
      <c r="C163" s="42">
        <f t="shared" si="14"/>
        <v>-20.833333333333336</v>
      </c>
      <c r="D163" s="48"/>
      <c r="E163" s="20">
        <v>0</v>
      </c>
      <c r="F163" s="14">
        <v>3</v>
      </c>
      <c r="G163" s="49">
        <f t="shared" si="15"/>
        <v>-100</v>
      </c>
      <c r="H163" s="33" t="str">
        <f t="shared" si="16"/>
        <v/>
      </c>
      <c r="I163" s="33">
        <f t="shared" si="17"/>
        <v>1.0117020200317E-2</v>
      </c>
      <c r="J163" s="20">
        <v>19</v>
      </c>
      <c r="K163" s="14">
        <v>24</v>
      </c>
      <c r="L163" s="49">
        <f t="shared" si="18"/>
        <v>-20.833333333333336</v>
      </c>
      <c r="M163" s="33">
        <f t="shared" si="19"/>
        <v>7.0008401008120977E-3</v>
      </c>
      <c r="N163" s="34">
        <f t="shared" si="20"/>
        <v>9.6520050029559254E-3</v>
      </c>
    </row>
    <row r="164" spans="1:14" ht="14.25" collapsed="1" x14ac:dyDescent="0.25">
      <c r="A164" s="36" t="s">
        <v>174</v>
      </c>
      <c r="B164" s="1" t="s">
        <v>175</v>
      </c>
      <c r="C164" s="42">
        <f t="shared" si="14"/>
        <v>17.86866021694518</v>
      </c>
      <c r="D164" s="48"/>
      <c r="E164" s="20">
        <v>991</v>
      </c>
      <c r="F164" s="14">
        <v>762</v>
      </c>
      <c r="G164" s="49">
        <f t="shared" si="15"/>
        <v>30.052493438320209</v>
      </c>
      <c r="H164" s="33">
        <f t="shared" si="16"/>
        <v>3.0688715471324164</v>
      </c>
      <c r="I164" s="33">
        <f t="shared" si="17"/>
        <v>2.5697231308805182</v>
      </c>
      <c r="J164" s="20">
        <v>8041</v>
      </c>
      <c r="K164" s="14">
        <v>6822</v>
      </c>
      <c r="L164" s="49">
        <f t="shared" si="18"/>
        <v>17.86866021694518</v>
      </c>
      <c r="M164" s="33">
        <f t="shared" si="19"/>
        <v>2.9628292237173728</v>
      </c>
      <c r="N164" s="34">
        <f t="shared" si="20"/>
        <v>2.7435824220902223</v>
      </c>
    </row>
    <row r="165" spans="1:14" ht="14.25" hidden="1" outlineLevel="1" x14ac:dyDescent="0.25">
      <c r="A165" s="36"/>
      <c r="B165" s="50">
        <v>308</v>
      </c>
      <c r="C165" s="42">
        <f t="shared" si="14"/>
        <v>-12.816997943797121</v>
      </c>
      <c r="D165" s="48"/>
      <c r="E165" s="20">
        <v>270</v>
      </c>
      <c r="F165" s="14">
        <v>304</v>
      </c>
      <c r="G165" s="49">
        <f t="shared" si="15"/>
        <v>-11.184210526315789</v>
      </c>
      <c r="H165" s="33">
        <f t="shared" si="16"/>
        <v>0.83612040133779264</v>
      </c>
      <c r="I165" s="33">
        <f t="shared" si="17"/>
        <v>1.0251913802987893</v>
      </c>
      <c r="J165" s="20">
        <v>2544</v>
      </c>
      <c r="K165" s="14">
        <v>2918</v>
      </c>
      <c r="L165" s="49">
        <f t="shared" si="18"/>
        <v>-12.816997943797121</v>
      </c>
      <c r="M165" s="33">
        <f t="shared" si="19"/>
        <v>0.93737564297189346</v>
      </c>
      <c r="N165" s="34">
        <f t="shared" si="20"/>
        <v>1.1735229416093915</v>
      </c>
    </row>
    <row r="166" spans="1:14" ht="14.25" hidden="1" outlineLevel="1" x14ac:dyDescent="0.25">
      <c r="A166" s="36"/>
      <c r="B166" s="50">
        <v>208</v>
      </c>
      <c r="C166" s="42">
        <f t="shared" si="14"/>
        <v>21.706263498920087</v>
      </c>
      <c r="D166" s="48"/>
      <c r="E166" s="20">
        <v>419</v>
      </c>
      <c r="F166" s="14">
        <v>262</v>
      </c>
      <c r="G166" s="49">
        <f t="shared" si="15"/>
        <v>59.92366412213741</v>
      </c>
      <c r="H166" s="33">
        <f t="shared" si="16"/>
        <v>1.2975349931871671</v>
      </c>
      <c r="I166" s="33">
        <f t="shared" si="17"/>
        <v>0.88355309749435129</v>
      </c>
      <c r="J166" s="20">
        <v>2254</v>
      </c>
      <c r="K166" s="14">
        <v>1852</v>
      </c>
      <c r="L166" s="49">
        <f t="shared" si="18"/>
        <v>21.706263498920087</v>
      </c>
      <c r="M166" s="33">
        <f t="shared" si="19"/>
        <v>0.830520715117393</v>
      </c>
      <c r="N166" s="34">
        <f t="shared" si="20"/>
        <v>0.74481305272809895</v>
      </c>
    </row>
    <row r="167" spans="1:14" ht="14.25" hidden="1" outlineLevel="1" x14ac:dyDescent="0.25">
      <c r="A167" s="36"/>
      <c r="B167" s="50">
        <v>2008</v>
      </c>
      <c r="C167" s="42">
        <f t="shared" si="14"/>
        <v>132.02099737532808</v>
      </c>
      <c r="D167" s="48"/>
      <c r="E167" s="20">
        <v>166</v>
      </c>
      <c r="F167" s="14">
        <v>72</v>
      </c>
      <c r="G167" s="49">
        <f t="shared" si="15"/>
        <v>130.55555555555557</v>
      </c>
      <c r="H167" s="33">
        <f t="shared" si="16"/>
        <v>0.51405920971138364</v>
      </c>
      <c r="I167" s="33">
        <f t="shared" si="17"/>
        <v>0.242808484807608</v>
      </c>
      <c r="J167" s="20">
        <v>1768</v>
      </c>
      <c r="K167" s="14">
        <v>762</v>
      </c>
      <c r="L167" s="49">
        <f t="shared" si="18"/>
        <v>132.02099737532808</v>
      </c>
      <c r="M167" s="33">
        <f t="shared" si="19"/>
        <v>0.65144659464398891</v>
      </c>
      <c r="N167" s="34">
        <f t="shared" si="20"/>
        <v>0.30645115884385066</v>
      </c>
    </row>
    <row r="168" spans="1:14" ht="14.25" hidden="1" outlineLevel="1" x14ac:dyDescent="0.25">
      <c r="A168" s="36"/>
      <c r="B168" s="50">
        <v>508</v>
      </c>
      <c r="C168" s="42">
        <f t="shared" si="14"/>
        <v>-9.9804305283757326</v>
      </c>
      <c r="D168" s="48"/>
      <c r="E168" s="20">
        <v>32</v>
      </c>
      <c r="F168" s="14">
        <v>36</v>
      </c>
      <c r="G168" s="49">
        <f t="shared" si="15"/>
        <v>-11.111111111111111</v>
      </c>
      <c r="H168" s="33">
        <f t="shared" si="16"/>
        <v>9.9095751269664314E-2</v>
      </c>
      <c r="I168" s="33">
        <f t="shared" si="17"/>
        <v>0.121404242403804</v>
      </c>
      <c r="J168" s="20">
        <v>460</v>
      </c>
      <c r="K168" s="14">
        <v>511</v>
      </c>
      <c r="L168" s="49">
        <f t="shared" si="18"/>
        <v>-9.9804305283757326</v>
      </c>
      <c r="M168" s="33">
        <f t="shared" si="19"/>
        <v>0.1694940234933455</v>
      </c>
      <c r="N168" s="34">
        <f t="shared" si="20"/>
        <v>0.2055072731879366</v>
      </c>
    </row>
    <row r="169" spans="1:14" ht="14.25" hidden="1" outlineLevel="1" x14ac:dyDescent="0.25">
      <c r="A169" s="36"/>
      <c r="B169" s="50">
        <v>3008</v>
      </c>
      <c r="C169" s="42">
        <f t="shared" si="14"/>
        <v>38.827838827838832</v>
      </c>
      <c r="D169" s="48"/>
      <c r="E169" s="20">
        <v>46</v>
      </c>
      <c r="F169" s="14">
        <v>30</v>
      </c>
      <c r="G169" s="49">
        <f t="shared" si="15"/>
        <v>53.333333333333336</v>
      </c>
      <c r="H169" s="33">
        <f t="shared" si="16"/>
        <v>0.14245014245014245</v>
      </c>
      <c r="I169" s="33">
        <f t="shared" si="17"/>
        <v>0.10117020200317001</v>
      </c>
      <c r="J169" s="20">
        <v>379</v>
      </c>
      <c r="K169" s="14">
        <v>273</v>
      </c>
      <c r="L169" s="49">
        <f t="shared" si="18"/>
        <v>38.827838827838832</v>
      </c>
      <c r="M169" s="33">
        <f t="shared" si="19"/>
        <v>0.13964833674777816</v>
      </c>
      <c r="N169" s="34">
        <f t="shared" si="20"/>
        <v>0.10979155690862366</v>
      </c>
    </row>
    <row r="170" spans="1:14" ht="14.25" hidden="1" outlineLevel="1" x14ac:dyDescent="0.25">
      <c r="A170" s="36"/>
      <c r="B170" s="50">
        <v>108</v>
      </c>
      <c r="C170" s="42">
        <f t="shared" si="14"/>
        <v>-26.376811594202898</v>
      </c>
      <c r="D170" s="48"/>
      <c r="E170" s="20">
        <v>26</v>
      </c>
      <c r="F170" s="14">
        <v>38</v>
      </c>
      <c r="G170" s="49">
        <f t="shared" si="15"/>
        <v>-31.578947368421051</v>
      </c>
      <c r="H170" s="33">
        <f t="shared" si="16"/>
        <v>8.0515297906602251E-2</v>
      </c>
      <c r="I170" s="33">
        <f t="shared" si="17"/>
        <v>0.12814892253734866</v>
      </c>
      <c r="J170" s="20">
        <v>254</v>
      </c>
      <c r="K170" s="14">
        <v>345</v>
      </c>
      <c r="L170" s="49">
        <f t="shared" si="18"/>
        <v>-26.376811594202898</v>
      </c>
      <c r="M170" s="33">
        <f t="shared" si="19"/>
        <v>9.3590178189803835E-2</v>
      </c>
      <c r="N170" s="34">
        <f t="shared" si="20"/>
        <v>0.13874757191749146</v>
      </c>
    </row>
    <row r="171" spans="1:14" ht="14.25" hidden="1" outlineLevel="1" x14ac:dyDescent="0.25">
      <c r="A171" s="36"/>
      <c r="B171" s="50">
        <v>5008</v>
      </c>
      <c r="C171" s="42">
        <f t="shared" si="14"/>
        <v>236.95652173913041</v>
      </c>
      <c r="D171" s="48"/>
      <c r="E171" s="20">
        <v>10</v>
      </c>
      <c r="F171" s="14">
        <v>7</v>
      </c>
      <c r="G171" s="49">
        <f t="shared" si="15"/>
        <v>42.857142857142854</v>
      </c>
      <c r="H171" s="33">
        <f t="shared" si="16"/>
        <v>3.0967422271770097E-2</v>
      </c>
      <c r="I171" s="33">
        <f t="shared" si="17"/>
        <v>2.3606380467406332E-2</v>
      </c>
      <c r="J171" s="20">
        <v>155</v>
      </c>
      <c r="K171" s="14">
        <v>46</v>
      </c>
      <c r="L171" s="49">
        <f t="shared" si="18"/>
        <v>236.95652173913041</v>
      </c>
      <c r="M171" s="33">
        <f t="shared" si="19"/>
        <v>5.7112116611888163E-2</v>
      </c>
      <c r="N171" s="34">
        <f t="shared" si="20"/>
        <v>1.8499676255665527E-2</v>
      </c>
    </row>
    <row r="172" spans="1:14" ht="14.25" hidden="1" outlineLevel="1" x14ac:dyDescent="0.25">
      <c r="A172" s="36"/>
      <c r="B172" s="50" t="s">
        <v>176</v>
      </c>
      <c r="C172" s="42">
        <f t="shared" si="14"/>
        <v>77.906976744186053</v>
      </c>
      <c r="D172" s="48"/>
      <c r="E172" s="20">
        <v>12</v>
      </c>
      <c r="F172" s="14">
        <v>10</v>
      </c>
      <c r="G172" s="49">
        <f t="shared" si="15"/>
        <v>20</v>
      </c>
      <c r="H172" s="33">
        <f t="shared" si="16"/>
        <v>3.716090672612412E-2</v>
      </c>
      <c r="I172" s="33">
        <f t="shared" si="17"/>
        <v>3.3723400667723329E-2</v>
      </c>
      <c r="J172" s="20">
        <v>153</v>
      </c>
      <c r="K172" s="14">
        <v>86</v>
      </c>
      <c r="L172" s="49">
        <f t="shared" si="18"/>
        <v>77.906976744186053</v>
      </c>
      <c r="M172" s="33">
        <f t="shared" si="19"/>
        <v>5.6375186074960573E-2</v>
      </c>
      <c r="N172" s="34">
        <f t="shared" si="20"/>
        <v>3.458635126059207E-2</v>
      </c>
    </row>
    <row r="173" spans="1:14" ht="14.25" hidden="1" outlineLevel="1" x14ac:dyDescent="0.25">
      <c r="A173" s="36"/>
      <c r="B173" s="50">
        <v>4008</v>
      </c>
      <c r="C173" s="42" t="str">
        <f t="shared" si="14"/>
        <v/>
      </c>
      <c r="D173" s="48"/>
      <c r="E173" s="20">
        <v>8</v>
      </c>
      <c r="F173" s="14">
        <v>0</v>
      </c>
      <c r="G173" s="49" t="str">
        <f t="shared" si="15"/>
        <v/>
      </c>
      <c r="H173" s="33">
        <f t="shared" si="16"/>
        <v>2.4773937817416079E-2</v>
      </c>
      <c r="I173" s="33" t="str">
        <f t="shared" si="17"/>
        <v/>
      </c>
      <c r="J173" s="20">
        <v>68</v>
      </c>
      <c r="K173" s="14">
        <v>0</v>
      </c>
      <c r="L173" s="49" t="str">
        <f t="shared" si="18"/>
        <v/>
      </c>
      <c r="M173" s="33">
        <f t="shared" si="19"/>
        <v>2.505563825553803E-2</v>
      </c>
      <c r="N173" s="34" t="str">
        <f t="shared" si="20"/>
        <v/>
      </c>
    </row>
    <row r="174" spans="1:14" ht="14.25" hidden="1" outlineLevel="1" x14ac:dyDescent="0.25">
      <c r="A174" s="36"/>
      <c r="B174" s="50" t="s">
        <v>177</v>
      </c>
      <c r="C174" s="42">
        <f t="shared" si="14"/>
        <v>-25</v>
      </c>
      <c r="D174" s="48"/>
      <c r="E174" s="20">
        <v>2</v>
      </c>
      <c r="F174" s="14">
        <v>2</v>
      </c>
      <c r="G174" s="49">
        <f t="shared" si="15"/>
        <v>0</v>
      </c>
      <c r="H174" s="33">
        <f t="shared" si="16"/>
        <v>6.1934844543540197E-3</v>
      </c>
      <c r="I174" s="33">
        <f t="shared" si="17"/>
        <v>6.7446801335446669E-3</v>
      </c>
      <c r="J174" s="20">
        <v>6</v>
      </c>
      <c r="K174" s="14">
        <v>8</v>
      </c>
      <c r="L174" s="49">
        <f t="shared" si="18"/>
        <v>-25</v>
      </c>
      <c r="M174" s="33">
        <f t="shared" si="19"/>
        <v>2.2107916107827678E-3</v>
      </c>
      <c r="N174" s="34">
        <f t="shared" si="20"/>
        <v>3.217335000985309E-3</v>
      </c>
    </row>
    <row r="175" spans="1:14" ht="14.25" hidden="1" outlineLevel="1" x14ac:dyDescent="0.25">
      <c r="A175" s="36"/>
      <c r="B175" s="50" t="s">
        <v>178</v>
      </c>
      <c r="C175" s="42">
        <f t="shared" si="14"/>
        <v>-100</v>
      </c>
      <c r="D175" s="48"/>
      <c r="E175" s="20">
        <v>0</v>
      </c>
      <c r="F175" s="14">
        <v>0</v>
      </c>
      <c r="G175" s="49" t="str">
        <f t="shared" si="15"/>
        <v/>
      </c>
      <c r="H175" s="33" t="str">
        <f t="shared" si="16"/>
        <v/>
      </c>
      <c r="I175" s="33" t="str">
        <f t="shared" si="17"/>
        <v/>
      </c>
      <c r="J175" s="20">
        <v>0</v>
      </c>
      <c r="K175" s="14">
        <v>15</v>
      </c>
      <c r="L175" s="49">
        <f t="shared" si="18"/>
        <v>-100</v>
      </c>
      <c r="M175" s="33" t="str">
        <f t="shared" si="19"/>
        <v/>
      </c>
      <c r="N175" s="34">
        <f t="shared" si="20"/>
        <v>6.0325031268474542E-3</v>
      </c>
    </row>
    <row r="176" spans="1:14" ht="14.25" hidden="1" outlineLevel="1" x14ac:dyDescent="0.25">
      <c r="A176" s="36"/>
      <c r="B176" s="50" t="s">
        <v>179</v>
      </c>
      <c r="C176" s="42">
        <f t="shared" si="14"/>
        <v>-100</v>
      </c>
      <c r="D176" s="48"/>
      <c r="E176" s="20">
        <v>0</v>
      </c>
      <c r="F176" s="14">
        <v>1</v>
      </c>
      <c r="G176" s="49">
        <f t="shared" si="15"/>
        <v>-100</v>
      </c>
      <c r="H176" s="33" t="str">
        <f t="shared" si="16"/>
        <v/>
      </c>
      <c r="I176" s="33">
        <f t="shared" si="17"/>
        <v>3.3723400667723335E-3</v>
      </c>
      <c r="J176" s="20">
        <v>0</v>
      </c>
      <c r="K176" s="14">
        <v>6</v>
      </c>
      <c r="L176" s="49">
        <f t="shared" si="18"/>
        <v>-100</v>
      </c>
      <c r="M176" s="33" t="str">
        <f t="shared" si="19"/>
        <v/>
      </c>
      <c r="N176" s="34">
        <f t="shared" si="20"/>
        <v>2.4130012507389813E-3</v>
      </c>
    </row>
    <row r="177" spans="1:14" ht="14.25" collapsed="1" x14ac:dyDescent="0.25">
      <c r="A177" s="36" t="s">
        <v>180</v>
      </c>
      <c r="B177" s="1" t="s">
        <v>181</v>
      </c>
      <c r="C177" s="42">
        <f t="shared" si="14"/>
        <v>-12.433011789924974</v>
      </c>
      <c r="D177" s="48"/>
      <c r="E177" s="20">
        <v>795</v>
      </c>
      <c r="F177" s="14">
        <v>862</v>
      </c>
      <c r="G177" s="49">
        <f t="shared" si="15"/>
        <v>-7.7726218097447797</v>
      </c>
      <c r="H177" s="33">
        <f t="shared" si="16"/>
        <v>2.4619100706057226</v>
      </c>
      <c r="I177" s="33">
        <f t="shared" si="17"/>
        <v>2.9069571375577512</v>
      </c>
      <c r="J177" s="20">
        <v>7353</v>
      </c>
      <c r="K177" s="14">
        <v>8397</v>
      </c>
      <c r="L177" s="49">
        <f t="shared" si="18"/>
        <v>-12.433011789924974</v>
      </c>
      <c r="M177" s="33">
        <f t="shared" si="19"/>
        <v>2.7093251190142817</v>
      </c>
      <c r="N177" s="34">
        <f t="shared" si="20"/>
        <v>3.3769952504092045</v>
      </c>
    </row>
    <row r="178" spans="1:14" ht="14.25" hidden="1" outlineLevel="1" x14ac:dyDescent="0.25">
      <c r="A178" s="36"/>
      <c r="B178" s="50" t="s">
        <v>182</v>
      </c>
      <c r="C178" s="42">
        <f t="shared" si="14"/>
        <v>4.9008810572687223</v>
      </c>
      <c r="D178" s="48"/>
      <c r="E178" s="20">
        <v>402</v>
      </c>
      <c r="F178" s="14">
        <v>430</v>
      </c>
      <c r="G178" s="49">
        <f t="shared" si="15"/>
        <v>-6.5116279069767442</v>
      </c>
      <c r="H178" s="33">
        <f t="shared" si="16"/>
        <v>1.2448903753251579</v>
      </c>
      <c r="I178" s="33">
        <f t="shared" si="17"/>
        <v>1.4501062287121034</v>
      </c>
      <c r="J178" s="20">
        <v>3810</v>
      </c>
      <c r="K178" s="14">
        <v>3632</v>
      </c>
      <c r="L178" s="49">
        <f t="shared" si="18"/>
        <v>4.9008810572687223</v>
      </c>
      <c r="M178" s="33">
        <f t="shared" si="19"/>
        <v>1.4038526728470575</v>
      </c>
      <c r="N178" s="34">
        <f t="shared" si="20"/>
        <v>1.4606700904473302</v>
      </c>
    </row>
    <row r="179" spans="1:14" ht="14.25" hidden="1" outlineLevel="1" x14ac:dyDescent="0.25">
      <c r="A179" s="36"/>
      <c r="B179" s="50" t="s">
        <v>183</v>
      </c>
      <c r="C179" s="42">
        <f t="shared" si="14"/>
        <v>-6.488011283497884</v>
      </c>
      <c r="D179" s="48"/>
      <c r="E179" s="20">
        <v>79</v>
      </c>
      <c r="F179" s="14">
        <v>86</v>
      </c>
      <c r="G179" s="49">
        <f t="shared" si="15"/>
        <v>-8.1395348837209305</v>
      </c>
      <c r="H179" s="33">
        <f t="shared" si="16"/>
        <v>0.24464263594698379</v>
      </c>
      <c r="I179" s="33">
        <f t="shared" si="17"/>
        <v>0.29002124574242066</v>
      </c>
      <c r="J179" s="20">
        <v>663</v>
      </c>
      <c r="K179" s="14">
        <v>709</v>
      </c>
      <c r="L179" s="49">
        <f t="shared" si="18"/>
        <v>-6.488011283497884</v>
      </c>
      <c r="M179" s="33">
        <f t="shared" si="19"/>
        <v>0.24429247299149584</v>
      </c>
      <c r="N179" s="34">
        <f t="shared" si="20"/>
        <v>0.28513631446232302</v>
      </c>
    </row>
    <row r="180" spans="1:14" ht="14.25" hidden="1" outlineLevel="1" x14ac:dyDescent="0.25">
      <c r="A180" s="36"/>
      <c r="B180" s="50" t="s">
        <v>184</v>
      </c>
      <c r="C180" s="42">
        <f t="shared" si="14"/>
        <v>29.958677685950413</v>
      </c>
      <c r="D180" s="48"/>
      <c r="E180" s="20">
        <v>88</v>
      </c>
      <c r="F180" s="14">
        <v>53</v>
      </c>
      <c r="G180" s="49">
        <f t="shared" si="15"/>
        <v>66.037735849056602</v>
      </c>
      <c r="H180" s="33">
        <f t="shared" si="16"/>
        <v>0.27251331599157685</v>
      </c>
      <c r="I180" s="33">
        <f t="shared" si="17"/>
        <v>0.17873402353893367</v>
      </c>
      <c r="J180" s="20">
        <v>629</v>
      </c>
      <c r="K180" s="14">
        <v>484</v>
      </c>
      <c r="L180" s="49">
        <f t="shared" si="18"/>
        <v>29.958677685950413</v>
      </c>
      <c r="M180" s="33">
        <f t="shared" si="19"/>
        <v>0.2317646538637268</v>
      </c>
      <c r="N180" s="34">
        <f t="shared" si="20"/>
        <v>0.19464876755961119</v>
      </c>
    </row>
    <row r="181" spans="1:14" ht="14.25" hidden="1" outlineLevel="1" x14ac:dyDescent="0.25">
      <c r="A181" s="36"/>
      <c r="B181" s="50" t="s">
        <v>185</v>
      </c>
      <c r="C181" s="42">
        <f t="shared" si="14"/>
        <v>-34</v>
      </c>
      <c r="D181" s="48"/>
      <c r="E181" s="20">
        <v>67</v>
      </c>
      <c r="F181" s="14">
        <v>86</v>
      </c>
      <c r="G181" s="49">
        <f t="shared" si="15"/>
        <v>-22.093023255813954</v>
      </c>
      <c r="H181" s="33">
        <f t="shared" si="16"/>
        <v>0.20748172922085964</v>
      </c>
      <c r="I181" s="33">
        <f t="shared" si="17"/>
        <v>0.29002124574242066</v>
      </c>
      <c r="J181" s="20">
        <v>627</v>
      </c>
      <c r="K181" s="14">
        <v>950</v>
      </c>
      <c r="L181" s="49">
        <f t="shared" si="18"/>
        <v>-34</v>
      </c>
      <c r="M181" s="33">
        <f t="shared" si="19"/>
        <v>0.23102772332679922</v>
      </c>
      <c r="N181" s="34">
        <f t="shared" si="20"/>
        <v>0.38205853136700546</v>
      </c>
    </row>
    <row r="182" spans="1:14" ht="14.25" hidden="1" outlineLevel="1" x14ac:dyDescent="0.25">
      <c r="A182" s="36"/>
      <c r="B182" s="50" t="s">
        <v>186</v>
      </c>
      <c r="C182" s="42">
        <f t="shared" si="14"/>
        <v>-10.984308131241084</v>
      </c>
      <c r="D182" s="48"/>
      <c r="E182" s="20">
        <v>48</v>
      </c>
      <c r="F182" s="14">
        <v>50</v>
      </c>
      <c r="G182" s="49">
        <f t="shared" si="15"/>
        <v>-4</v>
      </c>
      <c r="H182" s="33">
        <f t="shared" si="16"/>
        <v>0.14864362690449648</v>
      </c>
      <c r="I182" s="33">
        <f t="shared" si="17"/>
        <v>0.16861700333861668</v>
      </c>
      <c r="J182" s="20">
        <v>624</v>
      </c>
      <c r="K182" s="14">
        <v>701</v>
      </c>
      <c r="L182" s="49">
        <f t="shared" si="18"/>
        <v>-10.984308131241084</v>
      </c>
      <c r="M182" s="33">
        <f t="shared" si="19"/>
        <v>0.22992232752140784</v>
      </c>
      <c r="N182" s="34">
        <f t="shared" si="20"/>
        <v>0.2819189794613377</v>
      </c>
    </row>
    <row r="183" spans="1:14" ht="14.25" hidden="1" outlineLevel="1" x14ac:dyDescent="0.25">
      <c r="A183" s="36"/>
      <c r="B183" s="50" t="s">
        <v>187</v>
      </c>
      <c r="C183" s="42">
        <f t="shared" si="14"/>
        <v>-50.18359853121175</v>
      </c>
      <c r="D183" s="48"/>
      <c r="E183" s="20">
        <v>84</v>
      </c>
      <c r="F183" s="14">
        <v>75</v>
      </c>
      <c r="G183" s="49">
        <f t="shared" si="15"/>
        <v>12</v>
      </c>
      <c r="H183" s="33">
        <f t="shared" si="16"/>
        <v>0.2601263470828688</v>
      </c>
      <c r="I183" s="33">
        <f t="shared" si="17"/>
        <v>0.25292550500792499</v>
      </c>
      <c r="J183" s="20">
        <v>407</v>
      </c>
      <c r="K183" s="14">
        <v>817</v>
      </c>
      <c r="L183" s="49">
        <f t="shared" si="18"/>
        <v>-50.18359853121175</v>
      </c>
      <c r="M183" s="33">
        <f t="shared" si="19"/>
        <v>0.14996536426476439</v>
      </c>
      <c r="N183" s="34">
        <f t="shared" si="20"/>
        <v>0.32857033697562466</v>
      </c>
    </row>
    <row r="184" spans="1:14" ht="14.25" hidden="1" outlineLevel="1" x14ac:dyDescent="0.25">
      <c r="A184" s="36"/>
      <c r="B184" s="50" t="s">
        <v>188</v>
      </c>
      <c r="C184" s="42">
        <f t="shared" si="14"/>
        <v>-49.104859335038363</v>
      </c>
      <c r="D184" s="48"/>
      <c r="E184" s="20">
        <v>14</v>
      </c>
      <c r="F184" s="14">
        <v>74</v>
      </c>
      <c r="G184" s="49">
        <f t="shared" si="15"/>
        <v>-81.081081081081081</v>
      </c>
      <c r="H184" s="33">
        <f t="shared" si="16"/>
        <v>4.3354391180478138E-2</v>
      </c>
      <c r="I184" s="33">
        <f t="shared" si="17"/>
        <v>0.24955316494115268</v>
      </c>
      <c r="J184" s="20">
        <v>398</v>
      </c>
      <c r="K184" s="14">
        <v>782</v>
      </c>
      <c r="L184" s="49">
        <f t="shared" si="18"/>
        <v>-49.104859335038363</v>
      </c>
      <c r="M184" s="33">
        <f t="shared" si="19"/>
        <v>0.14664917684859027</v>
      </c>
      <c r="N184" s="34">
        <f t="shared" si="20"/>
        <v>0.31449449634631393</v>
      </c>
    </row>
    <row r="185" spans="1:14" ht="14.25" hidden="1" outlineLevel="1" x14ac:dyDescent="0.25">
      <c r="A185" s="36"/>
      <c r="B185" s="50" t="s">
        <v>189</v>
      </c>
      <c r="C185" s="42">
        <f t="shared" si="14"/>
        <v>2</v>
      </c>
      <c r="D185" s="48"/>
      <c r="E185" s="20">
        <v>1</v>
      </c>
      <c r="F185" s="14">
        <v>1</v>
      </c>
      <c r="G185" s="49">
        <f t="shared" si="15"/>
        <v>0</v>
      </c>
      <c r="H185" s="33">
        <f t="shared" si="16"/>
        <v>3.0967422271770098E-3</v>
      </c>
      <c r="I185" s="33">
        <f t="shared" si="17"/>
        <v>3.3723400667723335E-3</v>
      </c>
      <c r="J185" s="20">
        <v>102</v>
      </c>
      <c r="K185" s="14">
        <v>100</v>
      </c>
      <c r="L185" s="49">
        <f t="shared" si="18"/>
        <v>2</v>
      </c>
      <c r="M185" s="33">
        <f t="shared" si="19"/>
        <v>3.7583457383307046E-2</v>
      </c>
      <c r="N185" s="34">
        <f t="shared" si="20"/>
        <v>4.0216687512316364E-2</v>
      </c>
    </row>
    <row r="186" spans="1:14" ht="14.25" hidden="1" outlineLevel="1" x14ac:dyDescent="0.25">
      <c r="A186" s="36"/>
      <c r="B186" s="50" t="s">
        <v>190</v>
      </c>
      <c r="C186" s="42">
        <f t="shared" si="14"/>
        <v>-42.4</v>
      </c>
      <c r="D186" s="48"/>
      <c r="E186" s="20">
        <v>8</v>
      </c>
      <c r="F186" s="14">
        <v>5</v>
      </c>
      <c r="G186" s="49">
        <f t="shared" si="15"/>
        <v>60</v>
      </c>
      <c r="H186" s="33">
        <f t="shared" si="16"/>
        <v>2.4773937817416079E-2</v>
      </c>
      <c r="I186" s="33">
        <f t="shared" si="17"/>
        <v>1.6861700333861664E-2</v>
      </c>
      <c r="J186" s="20">
        <v>72</v>
      </c>
      <c r="K186" s="14">
        <v>125</v>
      </c>
      <c r="L186" s="49">
        <f t="shared" si="18"/>
        <v>-42.4</v>
      </c>
      <c r="M186" s="33">
        <f t="shared" si="19"/>
        <v>2.6529499329393209E-2</v>
      </c>
      <c r="N186" s="34">
        <f t="shared" si="20"/>
        <v>5.0270859390395446E-2</v>
      </c>
    </row>
    <row r="187" spans="1:14" ht="14.25" hidden="1" outlineLevel="1" x14ac:dyDescent="0.25">
      <c r="A187" s="36"/>
      <c r="B187" s="50" t="s">
        <v>191</v>
      </c>
      <c r="C187" s="42">
        <f t="shared" si="14"/>
        <v>-7.1428571428571423</v>
      </c>
      <c r="D187" s="48"/>
      <c r="E187" s="20">
        <v>4</v>
      </c>
      <c r="F187" s="14">
        <v>1</v>
      </c>
      <c r="G187" s="49">
        <f t="shared" si="15"/>
        <v>300</v>
      </c>
      <c r="H187" s="33">
        <f t="shared" si="16"/>
        <v>1.2386968908708039E-2</v>
      </c>
      <c r="I187" s="33">
        <f t="shared" si="17"/>
        <v>3.3723400667723335E-3</v>
      </c>
      <c r="J187" s="20">
        <v>13</v>
      </c>
      <c r="K187" s="14">
        <v>14</v>
      </c>
      <c r="L187" s="49">
        <f t="shared" si="18"/>
        <v>-7.1428571428571423</v>
      </c>
      <c r="M187" s="33">
        <f t="shared" si="19"/>
        <v>4.7900484900293295E-3</v>
      </c>
      <c r="N187" s="34">
        <f t="shared" si="20"/>
        <v>5.6303362517242904E-3</v>
      </c>
    </row>
    <row r="188" spans="1:14" ht="14.25" hidden="1" outlineLevel="1" x14ac:dyDescent="0.25">
      <c r="A188" s="36"/>
      <c r="B188" s="50" t="s">
        <v>192</v>
      </c>
      <c r="C188" s="42">
        <f t="shared" si="14"/>
        <v>-42.857142857142854</v>
      </c>
      <c r="D188" s="48"/>
      <c r="E188" s="20">
        <v>0</v>
      </c>
      <c r="F188" s="14">
        <v>0</v>
      </c>
      <c r="G188" s="49" t="str">
        <f t="shared" si="15"/>
        <v/>
      </c>
      <c r="H188" s="33" t="str">
        <f t="shared" si="16"/>
        <v/>
      </c>
      <c r="I188" s="33" t="str">
        <f t="shared" si="17"/>
        <v/>
      </c>
      <c r="J188" s="20">
        <v>8</v>
      </c>
      <c r="K188" s="14">
        <v>14</v>
      </c>
      <c r="L188" s="49">
        <f t="shared" si="18"/>
        <v>-42.857142857142854</v>
      </c>
      <c r="M188" s="33">
        <f t="shared" si="19"/>
        <v>2.9477221477103568E-3</v>
      </c>
      <c r="N188" s="34">
        <f t="shared" si="20"/>
        <v>5.6303362517242904E-3</v>
      </c>
    </row>
    <row r="189" spans="1:14" ht="14.25" hidden="1" outlineLevel="1" x14ac:dyDescent="0.25">
      <c r="A189" s="36"/>
      <c r="B189" s="50" t="s">
        <v>193</v>
      </c>
      <c r="C189" s="42">
        <f t="shared" si="14"/>
        <v>-100</v>
      </c>
      <c r="D189" s="48"/>
      <c r="E189" s="20">
        <v>0</v>
      </c>
      <c r="F189" s="14">
        <v>1</v>
      </c>
      <c r="G189" s="49">
        <f t="shared" si="15"/>
        <v>-100</v>
      </c>
      <c r="H189" s="33" t="str">
        <f t="shared" si="16"/>
        <v/>
      </c>
      <c r="I189" s="33">
        <f t="shared" si="17"/>
        <v>3.3723400667723335E-3</v>
      </c>
      <c r="J189" s="20">
        <v>0</v>
      </c>
      <c r="K189" s="14">
        <v>69</v>
      </c>
      <c r="L189" s="49">
        <f t="shared" si="18"/>
        <v>-100</v>
      </c>
      <c r="M189" s="33" t="str">
        <f t="shared" si="19"/>
        <v/>
      </c>
      <c r="N189" s="34">
        <f t="shared" si="20"/>
        <v>2.7749514383498288E-2</v>
      </c>
    </row>
    <row r="190" spans="1:14" ht="14.25" collapsed="1" x14ac:dyDescent="0.25">
      <c r="A190" s="36" t="s">
        <v>194</v>
      </c>
      <c r="B190" s="1" t="s">
        <v>195</v>
      </c>
      <c r="C190" s="42">
        <f t="shared" si="14"/>
        <v>3.2340789286223108</v>
      </c>
      <c r="D190" s="48"/>
      <c r="E190" s="20">
        <v>1171</v>
      </c>
      <c r="F190" s="14">
        <v>783</v>
      </c>
      <c r="G190" s="49">
        <f t="shared" si="15"/>
        <v>49.553001277139209</v>
      </c>
      <c r="H190" s="33">
        <f t="shared" si="16"/>
        <v>3.6262851480242784</v>
      </c>
      <c r="I190" s="33">
        <f t="shared" si="17"/>
        <v>2.6405422722827367</v>
      </c>
      <c r="J190" s="20">
        <v>7246</v>
      </c>
      <c r="K190" s="14">
        <v>7019</v>
      </c>
      <c r="L190" s="49">
        <f t="shared" si="18"/>
        <v>3.2340789286223108</v>
      </c>
      <c r="M190" s="33">
        <f t="shared" si="19"/>
        <v>2.6698993352886555</v>
      </c>
      <c r="N190" s="34">
        <f t="shared" si="20"/>
        <v>2.8228092964894853</v>
      </c>
    </row>
    <row r="191" spans="1:14" ht="14.25" hidden="1" outlineLevel="1" x14ac:dyDescent="0.25">
      <c r="A191" s="36"/>
      <c r="B191" s="50" t="s">
        <v>196</v>
      </c>
      <c r="C191" s="42">
        <f t="shared" si="14"/>
        <v>27.810650887573964</v>
      </c>
      <c r="D191" s="48"/>
      <c r="E191" s="20">
        <v>192</v>
      </c>
      <c r="F191" s="14">
        <v>144</v>
      </c>
      <c r="G191" s="49">
        <f t="shared" si="15"/>
        <v>33.333333333333329</v>
      </c>
      <c r="H191" s="33">
        <f t="shared" si="16"/>
        <v>0.59457450761798591</v>
      </c>
      <c r="I191" s="33">
        <f t="shared" si="17"/>
        <v>0.485616969615216</v>
      </c>
      <c r="J191" s="20">
        <v>2160</v>
      </c>
      <c r="K191" s="14">
        <v>1690</v>
      </c>
      <c r="L191" s="49">
        <f t="shared" si="18"/>
        <v>27.810650887573964</v>
      </c>
      <c r="M191" s="33">
        <f t="shared" si="19"/>
        <v>0.79588497988179641</v>
      </c>
      <c r="N191" s="34">
        <f t="shared" si="20"/>
        <v>0.67966201895814649</v>
      </c>
    </row>
    <row r="192" spans="1:14" ht="14.25" hidden="1" outlineLevel="1" x14ac:dyDescent="0.25">
      <c r="A192" s="36"/>
      <c r="B192" s="50" t="s">
        <v>197</v>
      </c>
      <c r="C192" s="42">
        <f t="shared" si="14"/>
        <v>-3.4746351633078527</v>
      </c>
      <c r="D192" s="48"/>
      <c r="E192" s="20">
        <v>185</v>
      </c>
      <c r="F192" s="14">
        <v>131</v>
      </c>
      <c r="G192" s="49">
        <f t="shared" si="15"/>
        <v>41.221374045801525</v>
      </c>
      <c r="H192" s="33">
        <f t="shared" si="16"/>
        <v>0.57289731202774674</v>
      </c>
      <c r="I192" s="33">
        <f t="shared" si="17"/>
        <v>0.44177654874717565</v>
      </c>
      <c r="J192" s="20">
        <v>1389</v>
      </c>
      <c r="K192" s="14">
        <v>1439</v>
      </c>
      <c r="L192" s="49">
        <f t="shared" si="18"/>
        <v>-3.4746351633078527</v>
      </c>
      <c r="M192" s="33">
        <f t="shared" si="19"/>
        <v>0.5117982578962107</v>
      </c>
      <c r="N192" s="34">
        <f t="shared" si="20"/>
        <v>0.57871813330223243</v>
      </c>
    </row>
    <row r="193" spans="1:14" ht="14.25" hidden="1" outlineLevel="1" x14ac:dyDescent="0.25">
      <c r="A193" s="36"/>
      <c r="B193" s="50" t="s">
        <v>198</v>
      </c>
      <c r="C193" s="42">
        <f t="shared" si="14"/>
        <v>637.76595744680856</v>
      </c>
      <c r="D193" s="48"/>
      <c r="E193" s="20">
        <v>221</v>
      </c>
      <c r="F193" s="14">
        <v>178</v>
      </c>
      <c r="G193" s="49">
        <f t="shared" si="15"/>
        <v>24.157303370786519</v>
      </c>
      <c r="H193" s="33">
        <f t="shared" si="16"/>
        <v>0.6843800322061192</v>
      </c>
      <c r="I193" s="33">
        <f t="shared" si="17"/>
        <v>0.60027653188547536</v>
      </c>
      <c r="J193" s="20">
        <v>1387</v>
      </c>
      <c r="K193" s="14">
        <v>188</v>
      </c>
      <c r="L193" s="49">
        <f t="shared" si="18"/>
        <v>637.76595744680856</v>
      </c>
      <c r="M193" s="33">
        <f t="shared" si="19"/>
        <v>0.51106132735928311</v>
      </c>
      <c r="N193" s="34">
        <f t="shared" si="20"/>
        <v>7.5607372523154762E-2</v>
      </c>
    </row>
    <row r="194" spans="1:14" ht="14.25" hidden="1" outlineLevel="1" x14ac:dyDescent="0.25">
      <c r="A194" s="36"/>
      <c r="B194" s="50" t="s">
        <v>199</v>
      </c>
      <c r="C194" s="42">
        <f t="shared" si="14"/>
        <v>-27.546071774975751</v>
      </c>
      <c r="D194" s="48"/>
      <c r="E194" s="20">
        <v>129</v>
      </c>
      <c r="F194" s="14">
        <v>80</v>
      </c>
      <c r="G194" s="49">
        <f t="shared" si="15"/>
        <v>61.250000000000007</v>
      </c>
      <c r="H194" s="33">
        <f t="shared" si="16"/>
        <v>0.3994797473058343</v>
      </c>
      <c r="I194" s="33">
        <f t="shared" si="17"/>
        <v>0.26978720534178663</v>
      </c>
      <c r="J194" s="20">
        <v>747</v>
      </c>
      <c r="K194" s="14">
        <v>1031</v>
      </c>
      <c r="L194" s="49">
        <f t="shared" si="18"/>
        <v>-27.546071774975751</v>
      </c>
      <c r="M194" s="33">
        <f t="shared" si="19"/>
        <v>0.27524355554245461</v>
      </c>
      <c r="N194" s="34">
        <f t="shared" si="20"/>
        <v>0.41463404825198169</v>
      </c>
    </row>
    <row r="195" spans="1:14" ht="14.25" hidden="1" outlineLevel="1" x14ac:dyDescent="0.25">
      <c r="A195" s="36"/>
      <c r="B195" s="50" t="s">
        <v>200</v>
      </c>
      <c r="C195" s="42">
        <f t="shared" si="14"/>
        <v>-12.544378698224854</v>
      </c>
      <c r="D195" s="48"/>
      <c r="E195" s="20">
        <v>292</v>
      </c>
      <c r="F195" s="14">
        <v>84</v>
      </c>
      <c r="G195" s="49">
        <f t="shared" si="15"/>
        <v>247.61904761904762</v>
      </c>
      <c r="H195" s="33">
        <f t="shared" si="16"/>
        <v>0.90424873033568698</v>
      </c>
      <c r="I195" s="33">
        <f t="shared" si="17"/>
        <v>0.28327656560887599</v>
      </c>
      <c r="J195" s="20">
        <v>739</v>
      </c>
      <c r="K195" s="14">
        <v>845</v>
      </c>
      <c r="L195" s="49">
        <f t="shared" si="18"/>
        <v>-12.544378698224854</v>
      </c>
      <c r="M195" s="33">
        <f t="shared" si="19"/>
        <v>0.27229583339474417</v>
      </c>
      <c r="N195" s="34">
        <f t="shared" si="20"/>
        <v>0.33983100947907324</v>
      </c>
    </row>
    <row r="196" spans="1:14" ht="14.25" hidden="1" outlineLevel="1" x14ac:dyDescent="0.25">
      <c r="A196" s="36"/>
      <c r="B196" s="50" t="s">
        <v>201</v>
      </c>
      <c r="C196" s="42">
        <f t="shared" si="14"/>
        <v>24.842767295597483</v>
      </c>
      <c r="D196" s="48"/>
      <c r="E196" s="20">
        <v>76</v>
      </c>
      <c r="F196" s="14">
        <v>79</v>
      </c>
      <c r="G196" s="49">
        <f t="shared" si="15"/>
        <v>-3.79746835443038</v>
      </c>
      <c r="H196" s="33">
        <f t="shared" si="16"/>
        <v>0.23535240926545273</v>
      </c>
      <c r="I196" s="33">
        <f t="shared" si="17"/>
        <v>0.26641486527501435</v>
      </c>
      <c r="J196" s="20">
        <v>397</v>
      </c>
      <c r="K196" s="14">
        <v>318</v>
      </c>
      <c r="L196" s="49">
        <f t="shared" si="18"/>
        <v>24.842767295597483</v>
      </c>
      <c r="M196" s="33">
        <f t="shared" si="19"/>
        <v>0.14628071158012645</v>
      </c>
      <c r="N196" s="34">
        <f t="shared" si="20"/>
        <v>0.12788906628916602</v>
      </c>
    </row>
    <row r="197" spans="1:14" ht="14.25" hidden="1" outlineLevel="1" x14ac:dyDescent="0.25">
      <c r="A197" s="36"/>
      <c r="B197" s="50" t="s">
        <v>202</v>
      </c>
      <c r="C197" s="42">
        <f t="shared" si="14"/>
        <v>-43.350604490500864</v>
      </c>
      <c r="D197" s="48"/>
      <c r="E197" s="20">
        <v>47</v>
      </c>
      <c r="F197" s="14">
        <v>52</v>
      </c>
      <c r="G197" s="49">
        <f t="shared" si="15"/>
        <v>-9.6153846153846168</v>
      </c>
      <c r="H197" s="33">
        <f t="shared" si="16"/>
        <v>0.14554688467731947</v>
      </c>
      <c r="I197" s="33">
        <f t="shared" si="17"/>
        <v>0.17536168347216133</v>
      </c>
      <c r="J197" s="20">
        <v>328</v>
      </c>
      <c r="K197" s="14">
        <v>579</v>
      </c>
      <c r="L197" s="49">
        <f t="shared" si="18"/>
        <v>-43.350604490500864</v>
      </c>
      <c r="M197" s="33">
        <f t="shared" si="19"/>
        <v>0.12085660805612464</v>
      </c>
      <c r="N197" s="34">
        <f t="shared" si="20"/>
        <v>0.23285462069631171</v>
      </c>
    </row>
    <row r="198" spans="1:14" ht="14.25" hidden="1" outlineLevel="1" x14ac:dyDescent="0.25">
      <c r="A198" s="36"/>
      <c r="B198" s="50" t="s">
        <v>203</v>
      </c>
      <c r="C198" s="42">
        <f t="shared" si="14"/>
        <v>-77.368421052631575</v>
      </c>
      <c r="D198" s="48"/>
      <c r="E198" s="20">
        <v>10</v>
      </c>
      <c r="F198" s="14">
        <v>4</v>
      </c>
      <c r="G198" s="49">
        <f t="shared" si="15"/>
        <v>150</v>
      </c>
      <c r="H198" s="33">
        <f t="shared" si="16"/>
        <v>3.0967422271770097E-2</v>
      </c>
      <c r="I198" s="33">
        <f t="shared" si="17"/>
        <v>1.3489360267089334E-2</v>
      </c>
      <c r="J198" s="20">
        <v>43</v>
      </c>
      <c r="K198" s="14">
        <v>190</v>
      </c>
      <c r="L198" s="49">
        <f t="shared" si="18"/>
        <v>-77.368421052631575</v>
      </c>
      <c r="M198" s="33">
        <f t="shared" si="19"/>
        <v>1.5844006543943169E-2</v>
      </c>
      <c r="N198" s="34">
        <f t="shared" si="20"/>
        <v>7.6411706273401089E-2</v>
      </c>
    </row>
    <row r="199" spans="1:14" ht="14.25" hidden="1" outlineLevel="1" x14ac:dyDescent="0.25">
      <c r="A199" s="36"/>
      <c r="B199" s="50" t="s">
        <v>204</v>
      </c>
      <c r="C199" s="42">
        <f t="shared" si="14"/>
        <v>45</v>
      </c>
      <c r="D199" s="48"/>
      <c r="E199" s="20">
        <v>6</v>
      </c>
      <c r="F199" s="14">
        <v>3</v>
      </c>
      <c r="G199" s="49">
        <f t="shared" si="15"/>
        <v>100</v>
      </c>
      <c r="H199" s="33">
        <f t="shared" si="16"/>
        <v>1.858045336306206E-2</v>
      </c>
      <c r="I199" s="33">
        <f t="shared" si="17"/>
        <v>1.0117020200317E-2</v>
      </c>
      <c r="J199" s="20">
        <v>29</v>
      </c>
      <c r="K199" s="14">
        <v>20</v>
      </c>
      <c r="L199" s="49">
        <f t="shared" si="18"/>
        <v>45</v>
      </c>
      <c r="M199" s="33">
        <f t="shared" si="19"/>
        <v>1.0685492785450043E-2</v>
      </c>
      <c r="N199" s="34">
        <f t="shared" si="20"/>
        <v>8.0433375024632717E-3</v>
      </c>
    </row>
    <row r="200" spans="1:14" ht="14.25" hidden="1" outlineLevel="1" x14ac:dyDescent="0.25">
      <c r="A200" s="36"/>
      <c r="B200" s="50" t="s">
        <v>205</v>
      </c>
      <c r="C200" s="42" t="str">
        <f t="shared" si="14"/>
        <v/>
      </c>
      <c r="D200" s="48"/>
      <c r="E200" s="20">
        <v>11</v>
      </c>
      <c r="F200" s="14">
        <v>0</v>
      </c>
      <c r="G200" s="49" t="str">
        <f t="shared" si="15"/>
        <v/>
      </c>
      <c r="H200" s="33">
        <f t="shared" si="16"/>
        <v>3.4064164498947107E-2</v>
      </c>
      <c r="I200" s="33" t="str">
        <f t="shared" si="17"/>
        <v/>
      </c>
      <c r="J200" s="20">
        <v>11</v>
      </c>
      <c r="K200" s="14">
        <v>0</v>
      </c>
      <c r="L200" s="49" t="str">
        <f t="shared" si="18"/>
        <v/>
      </c>
      <c r="M200" s="33">
        <f t="shared" si="19"/>
        <v>4.0531179531017409E-3</v>
      </c>
      <c r="N200" s="34" t="str">
        <f t="shared" si="20"/>
        <v/>
      </c>
    </row>
    <row r="201" spans="1:14" ht="14.25" hidden="1" outlineLevel="1" x14ac:dyDescent="0.25">
      <c r="A201" s="36"/>
      <c r="B201" s="50" t="s">
        <v>206</v>
      </c>
      <c r="C201" s="42">
        <f t="shared" si="14"/>
        <v>-98.575498575498571</v>
      </c>
      <c r="D201" s="48"/>
      <c r="E201" s="20">
        <v>2</v>
      </c>
      <c r="F201" s="14">
        <v>27</v>
      </c>
      <c r="G201" s="49">
        <f t="shared" si="15"/>
        <v>-92.592592592592595</v>
      </c>
      <c r="H201" s="33">
        <f t="shared" si="16"/>
        <v>6.1934844543540197E-3</v>
      </c>
      <c r="I201" s="33">
        <f t="shared" si="17"/>
        <v>9.1053181802853003E-2</v>
      </c>
      <c r="J201" s="20">
        <v>10</v>
      </c>
      <c r="K201" s="14">
        <v>702</v>
      </c>
      <c r="L201" s="49">
        <f t="shared" si="18"/>
        <v>-98.575498575498571</v>
      </c>
      <c r="M201" s="33">
        <f t="shared" si="19"/>
        <v>3.6846526846379462E-3</v>
      </c>
      <c r="N201" s="34">
        <f t="shared" si="20"/>
        <v>0.28232114633646083</v>
      </c>
    </row>
    <row r="202" spans="1:14" ht="14.25" hidden="1" outlineLevel="1" x14ac:dyDescent="0.25">
      <c r="A202" s="36"/>
      <c r="B202" s="50" t="s">
        <v>207</v>
      </c>
      <c r="C202" s="42">
        <f t="shared" ref="C202:C265" si="21">IF(K202=0,"",SUM(((J202-K202)/K202)*100))</f>
        <v>-64.705882352941174</v>
      </c>
      <c r="D202" s="48"/>
      <c r="E202" s="20">
        <v>0</v>
      </c>
      <c r="F202" s="14">
        <v>1</v>
      </c>
      <c r="G202" s="49">
        <f t="shared" ref="G202:G265" si="22">IF(F202=0,"",SUM(((E202-F202)/F202)*100))</f>
        <v>-100</v>
      </c>
      <c r="H202" s="33" t="str">
        <f t="shared" ref="H202:H265" si="23">IF(E202=0,"",SUM((E202/CntPeriod)*100))</f>
        <v/>
      </c>
      <c r="I202" s="33">
        <f t="shared" ref="I202:I265" si="24">IF(F202=0,"",SUM((F202/CntPeriodPrevYear)*100))</f>
        <v>3.3723400667723335E-3</v>
      </c>
      <c r="J202" s="20">
        <v>6</v>
      </c>
      <c r="K202" s="14">
        <v>17</v>
      </c>
      <c r="L202" s="49">
        <f t="shared" ref="L202:L265" si="25">IF(K202=0,"",SUM(((J202-K202)/K202)*100))</f>
        <v>-64.705882352941174</v>
      </c>
      <c r="M202" s="33">
        <f t="shared" ref="M202:M265" si="26">IF(J202=0,"",SUM((J202/CntYearAck)*100))</f>
        <v>2.2107916107827678E-3</v>
      </c>
      <c r="N202" s="34">
        <f t="shared" ref="N202:N265" si="27">IF(K202=0,"",SUM((K202/CntPrevYearAck)*100))</f>
        <v>6.8368368770937811E-3</v>
      </c>
    </row>
    <row r="203" spans="1:14" ht="14.25" collapsed="1" x14ac:dyDescent="0.25">
      <c r="A203" s="36" t="s">
        <v>208</v>
      </c>
      <c r="B203" s="1" t="s">
        <v>209</v>
      </c>
      <c r="C203" s="42">
        <f t="shared" si="21"/>
        <v>10.437956204379562</v>
      </c>
      <c r="D203" s="48"/>
      <c r="E203" s="20">
        <v>424</v>
      </c>
      <c r="F203" s="14">
        <v>459</v>
      </c>
      <c r="G203" s="49">
        <f t="shared" si="22"/>
        <v>-7.6252723311546839</v>
      </c>
      <c r="H203" s="33">
        <f t="shared" si="23"/>
        <v>1.3130187043230521</v>
      </c>
      <c r="I203" s="33">
        <f t="shared" si="24"/>
        <v>1.5479040906485009</v>
      </c>
      <c r="J203" s="20">
        <v>6052</v>
      </c>
      <c r="K203" s="14">
        <v>5480</v>
      </c>
      <c r="L203" s="49">
        <f t="shared" si="25"/>
        <v>10.437956204379562</v>
      </c>
      <c r="M203" s="33">
        <f t="shared" si="26"/>
        <v>2.229951804742885</v>
      </c>
      <c r="N203" s="34">
        <f t="shared" si="27"/>
        <v>2.2038744756749367</v>
      </c>
    </row>
    <row r="204" spans="1:14" ht="14.25" hidden="1" outlineLevel="1" x14ac:dyDescent="0.25">
      <c r="A204" s="36"/>
      <c r="B204" s="50" t="s">
        <v>210</v>
      </c>
      <c r="C204" s="42">
        <f t="shared" si="21"/>
        <v>28.561827956989248</v>
      </c>
      <c r="D204" s="48"/>
      <c r="E204" s="20">
        <v>223</v>
      </c>
      <c r="F204" s="14">
        <v>161</v>
      </c>
      <c r="G204" s="49">
        <f t="shared" si="22"/>
        <v>38.509316770186338</v>
      </c>
      <c r="H204" s="33">
        <f t="shared" si="23"/>
        <v>0.69057351666047317</v>
      </c>
      <c r="I204" s="33">
        <f t="shared" si="24"/>
        <v>0.5429467507503456</v>
      </c>
      <c r="J204" s="20">
        <v>3826</v>
      </c>
      <c r="K204" s="14">
        <v>2976</v>
      </c>
      <c r="L204" s="49">
        <f t="shared" si="25"/>
        <v>28.561827956989248</v>
      </c>
      <c r="M204" s="33">
        <f t="shared" si="26"/>
        <v>1.4097481171424782</v>
      </c>
      <c r="N204" s="34">
        <f t="shared" si="27"/>
        <v>1.1968486203665349</v>
      </c>
    </row>
    <row r="205" spans="1:14" ht="14.25" hidden="1" outlineLevel="1" x14ac:dyDescent="0.25">
      <c r="A205" s="36"/>
      <c r="B205" s="50">
        <v>500</v>
      </c>
      <c r="C205" s="42">
        <f t="shared" si="21"/>
        <v>21.285563751317177</v>
      </c>
      <c r="D205" s="48"/>
      <c r="E205" s="20">
        <v>104</v>
      </c>
      <c r="F205" s="14">
        <v>137</v>
      </c>
      <c r="G205" s="49">
        <f t="shared" si="22"/>
        <v>-24.087591240875913</v>
      </c>
      <c r="H205" s="33">
        <f t="shared" si="23"/>
        <v>0.322061191626409</v>
      </c>
      <c r="I205" s="33">
        <f t="shared" si="24"/>
        <v>0.46201058914780962</v>
      </c>
      <c r="J205" s="20">
        <v>1151</v>
      </c>
      <c r="K205" s="14">
        <v>949</v>
      </c>
      <c r="L205" s="49">
        <f t="shared" si="25"/>
        <v>21.285563751317177</v>
      </c>
      <c r="M205" s="33">
        <f t="shared" si="26"/>
        <v>0.4241035240018276</v>
      </c>
      <c r="N205" s="34">
        <f t="shared" si="27"/>
        <v>0.38165636449188228</v>
      </c>
    </row>
    <row r="206" spans="1:14" ht="14.25" hidden="1" outlineLevel="1" x14ac:dyDescent="0.25">
      <c r="A206" s="36"/>
      <c r="B206" s="50" t="s">
        <v>211</v>
      </c>
      <c r="C206" s="42">
        <f t="shared" si="21"/>
        <v>35.409836065573771</v>
      </c>
      <c r="D206" s="48"/>
      <c r="E206" s="20">
        <v>54</v>
      </c>
      <c r="F206" s="14">
        <v>28</v>
      </c>
      <c r="G206" s="49">
        <f t="shared" si="22"/>
        <v>92.857142857142861</v>
      </c>
      <c r="H206" s="33">
        <f t="shared" si="23"/>
        <v>0.16722408026755853</v>
      </c>
      <c r="I206" s="33">
        <f t="shared" si="24"/>
        <v>9.4425521869625328E-2</v>
      </c>
      <c r="J206" s="20">
        <v>413</v>
      </c>
      <c r="K206" s="14">
        <v>305</v>
      </c>
      <c r="L206" s="49">
        <f t="shared" si="25"/>
        <v>35.409836065573771</v>
      </c>
      <c r="M206" s="33">
        <f t="shared" si="26"/>
        <v>0.15217615587554717</v>
      </c>
      <c r="N206" s="34">
        <f t="shared" si="27"/>
        <v>0.1226608969125649</v>
      </c>
    </row>
    <row r="207" spans="1:14" ht="14.25" hidden="1" outlineLevel="1" x14ac:dyDescent="0.25">
      <c r="A207" s="36"/>
      <c r="B207" s="50" t="s">
        <v>212</v>
      </c>
      <c r="C207" s="42">
        <f t="shared" si="21"/>
        <v>-62.614259597806225</v>
      </c>
      <c r="D207" s="48"/>
      <c r="E207" s="20">
        <v>0</v>
      </c>
      <c r="F207" s="14">
        <v>119</v>
      </c>
      <c r="G207" s="49">
        <f t="shared" si="22"/>
        <v>-100</v>
      </c>
      <c r="H207" s="33" t="str">
        <f t="shared" si="23"/>
        <v/>
      </c>
      <c r="I207" s="33">
        <f t="shared" si="24"/>
        <v>0.40130846794590769</v>
      </c>
      <c r="J207" s="20">
        <v>409</v>
      </c>
      <c r="K207" s="14">
        <v>1094</v>
      </c>
      <c r="L207" s="49">
        <f t="shared" si="25"/>
        <v>-62.614259597806225</v>
      </c>
      <c r="M207" s="33">
        <f t="shared" si="26"/>
        <v>0.150702294801692</v>
      </c>
      <c r="N207" s="34">
        <f t="shared" si="27"/>
        <v>0.439970561384741</v>
      </c>
    </row>
    <row r="208" spans="1:14" ht="14.25" hidden="1" outlineLevel="1" x14ac:dyDescent="0.25">
      <c r="A208" s="36"/>
      <c r="B208" s="50" t="s">
        <v>213</v>
      </c>
      <c r="C208" s="42" t="str">
        <f t="shared" si="21"/>
        <v/>
      </c>
      <c r="D208" s="48"/>
      <c r="E208" s="20">
        <v>16</v>
      </c>
      <c r="F208" s="14">
        <v>0</v>
      </c>
      <c r="G208" s="49" t="str">
        <f t="shared" si="22"/>
        <v/>
      </c>
      <c r="H208" s="33">
        <f t="shared" si="23"/>
        <v>4.9547875634832157E-2</v>
      </c>
      <c r="I208" s="33" t="str">
        <f t="shared" si="24"/>
        <v/>
      </c>
      <c r="J208" s="20">
        <v>85</v>
      </c>
      <c r="K208" s="14">
        <v>0</v>
      </c>
      <c r="L208" s="49" t="str">
        <f t="shared" si="25"/>
        <v/>
      </c>
      <c r="M208" s="33">
        <f t="shared" si="26"/>
        <v>3.131954781942254E-2</v>
      </c>
      <c r="N208" s="34" t="str">
        <f t="shared" si="27"/>
        <v/>
      </c>
    </row>
    <row r="209" spans="1:14" ht="14.25" hidden="1" outlineLevel="1" x14ac:dyDescent="0.25">
      <c r="A209" s="36"/>
      <c r="B209" s="50" t="s">
        <v>214</v>
      </c>
      <c r="C209" s="42">
        <f t="shared" si="21"/>
        <v>30.508474576271187</v>
      </c>
      <c r="D209" s="48"/>
      <c r="E209" s="20">
        <v>8</v>
      </c>
      <c r="F209" s="14">
        <v>9</v>
      </c>
      <c r="G209" s="49">
        <f t="shared" si="22"/>
        <v>-11.111111111111111</v>
      </c>
      <c r="H209" s="33">
        <f t="shared" si="23"/>
        <v>2.4773937817416079E-2</v>
      </c>
      <c r="I209" s="33">
        <f t="shared" si="24"/>
        <v>3.0351060600951E-2</v>
      </c>
      <c r="J209" s="20">
        <v>77</v>
      </c>
      <c r="K209" s="14">
        <v>59</v>
      </c>
      <c r="L209" s="49">
        <f t="shared" si="25"/>
        <v>30.508474576271187</v>
      </c>
      <c r="M209" s="33">
        <f t="shared" si="26"/>
        <v>2.8371825671712186E-2</v>
      </c>
      <c r="N209" s="34">
        <f t="shared" si="27"/>
        <v>2.3727845632266653E-2</v>
      </c>
    </row>
    <row r="210" spans="1:14" ht="14.25" hidden="1" outlineLevel="1" x14ac:dyDescent="0.25">
      <c r="A210" s="36"/>
      <c r="B210" s="50" t="s">
        <v>215</v>
      </c>
      <c r="C210" s="42">
        <f t="shared" si="21"/>
        <v>18.181818181818183</v>
      </c>
      <c r="D210" s="48"/>
      <c r="E210" s="20">
        <v>7</v>
      </c>
      <c r="F210" s="14">
        <v>3</v>
      </c>
      <c r="G210" s="49">
        <f t="shared" si="22"/>
        <v>133.33333333333331</v>
      </c>
      <c r="H210" s="33">
        <f t="shared" si="23"/>
        <v>2.1677195590239069E-2</v>
      </c>
      <c r="I210" s="33">
        <f t="shared" si="24"/>
        <v>1.0117020200317E-2</v>
      </c>
      <c r="J210" s="20">
        <v>39</v>
      </c>
      <c r="K210" s="14">
        <v>33</v>
      </c>
      <c r="L210" s="49">
        <f t="shared" si="25"/>
        <v>18.181818181818183</v>
      </c>
      <c r="M210" s="33">
        <f t="shared" si="26"/>
        <v>1.437014547008799E-2</v>
      </c>
      <c r="N210" s="34">
        <f t="shared" si="27"/>
        <v>1.3271506879064398E-2</v>
      </c>
    </row>
    <row r="211" spans="1:14" ht="14.25" hidden="1" outlineLevel="1" x14ac:dyDescent="0.25">
      <c r="A211" s="36"/>
      <c r="B211" s="50" t="s">
        <v>216</v>
      </c>
      <c r="C211" s="42">
        <f t="shared" si="21"/>
        <v>333.33333333333337</v>
      </c>
      <c r="D211" s="48"/>
      <c r="E211" s="20">
        <v>4</v>
      </c>
      <c r="F211" s="14">
        <v>2</v>
      </c>
      <c r="G211" s="49">
        <f t="shared" si="22"/>
        <v>100</v>
      </c>
      <c r="H211" s="33">
        <f t="shared" si="23"/>
        <v>1.2386968908708039E-2</v>
      </c>
      <c r="I211" s="33">
        <f t="shared" si="24"/>
        <v>6.7446801335446669E-3</v>
      </c>
      <c r="J211" s="20">
        <v>26</v>
      </c>
      <c r="K211" s="14">
        <v>6</v>
      </c>
      <c r="L211" s="49">
        <f t="shared" si="25"/>
        <v>333.33333333333337</v>
      </c>
      <c r="M211" s="33">
        <f t="shared" si="26"/>
        <v>9.580096980058659E-3</v>
      </c>
      <c r="N211" s="34">
        <f t="shared" si="27"/>
        <v>2.4130012507389813E-3</v>
      </c>
    </row>
    <row r="212" spans="1:14" ht="14.25" hidden="1" outlineLevel="1" x14ac:dyDescent="0.25">
      <c r="A212" s="36"/>
      <c r="B212" s="50" t="s">
        <v>217</v>
      </c>
      <c r="C212" s="42">
        <f t="shared" si="21"/>
        <v>-11.111111111111111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16</v>
      </c>
      <c r="K212" s="14">
        <v>18</v>
      </c>
      <c r="L212" s="49">
        <f t="shared" si="25"/>
        <v>-11.111111111111111</v>
      </c>
      <c r="M212" s="33">
        <f t="shared" si="26"/>
        <v>5.8954442954207136E-3</v>
      </c>
      <c r="N212" s="34">
        <f t="shared" si="27"/>
        <v>7.239003752216944E-3</v>
      </c>
    </row>
    <row r="213" spans="1:14" ht="14.25" hidden="1" outlineLevel="1" x14ac:dyDescent="0.25">
      <c r="A213" s="36"/>
      <c r="B213" s="50" t="s">
        <v>218</v>
      </c>
      <c r="C213" s="42" t="str">
        <f t="shared" si="21"/>
        <v/>
      </c>
      <c r="D213" s="48"/>
      <c r="E213" s="20">
        <v>7</v>
      </c>
      <c r="F213" s="14">
        <v>0</v>
      </c>
      <c r="G213" s="49" t="str">
        <f t="shared" si="22"/>
        <v/>
      </c>
      <c r="H213" s="33">
        <f t="shared" si="23"/>
        <v>2.1677195590239069E-2</v>
      </c>
      <c r="I213" s="33" t="str">
        <f t="shared" si="24"/>
        <v/>
      </c>
      <c r="J213" s="20">
        <v>7</v>
      </c>
      <c r="K213" s="14">
        <v>0</v>
      </c>
      <c r="L213" s="49" t="str">
        <f t="shared" si="25"/>
        <v/>
      </c>
      <c r="M213" s="33">
        <f t="shared" si="26"/>
        <v>2.5792568792465621E-3</v>
      </c>
      <c r="N213" s="34" t="str">
        <f t="shared" si="27"/>
        <v/>
      </c>
    </row>
    <row r="214" spans="1:14" ht="14.25" hidden="1" outlineLevel="1" x14ac:dyDescent="0.25">
      <c r="A214" s="36"/>
      <c r="B214" s="50" t="s">
        <v>219</v>
      </c>
      <c r="C214" s="42">
        <f t="shared" si="21"/>
        <v>-60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2</v>
      </c>
      <c r="K214" s="14">
        <v>5</v>
      </c>
      <c r="L214" s="49">
        <f t="shared" si="25"/>
        <v>-60</v>
      </c>
      <c r="M214" s="33">
        <f t="shared" si="26"/>
        <v>7.369305369275892E-4</v>
      </c>
      <c r="N214" s="34">
        <f t="shared" si="27"/>
        <v>2.0108343756158179E-3</v>
      </c>
    </row>
    <row r="215" spans="1:14" ht="14.25" hidden="1" outlineLevel="1" x14ac:dyDescent="0.25">
      <c r="A215" s="36"/>
      <c r="B215" s="50" t="s">
        <v>220</v>
      </c>
      <c r="C215" s="42" t="str">
        <f t="shared" si="21"/>
        <v/>
      </c>
      <c r="D215" s="48"/>
      <c r="E215" s="20">
        <v>1</v>
      </c>
      <c r="F215" s="14">
        <v>0</v>
      </c>
      <c r="G215" s="49" t="str">
        <f t="shared" si="22"/>
        <v/>
      </c>
      <c r="H215" s="33">
        <f t="shared" si="23"/>
        <v>3.0967422271770098E-3</v>
      </c>
      <c r="I215" s="33" t="str">
        <f t="shared" si="24"/>
        <v/>
      </c>
      <c r="J215" s="20">
        <v>1</v>
      </c>
      <c r="K215" s="14">
        <v>0</v>
      </c>
      <c r="L215" s="49" t="str">
        <f t="shared" si="25"/>
        <v/>
      </c>
      <c r="M215" s="33">
        <f t="shared" si="26"/>
        <v>3.684652684637946E-4</v>
      </c>
      <c r="N215" s="34" t="str">
        <f t="shared" si="27"/>
        <v/>
      </c>
    </row>
    <row r="216" spans="1:14" ht="14.25" hidden="1" outlineLevel="1" x14ac:dyDescent="0.25">
      <c r="A216" s="36"/>
      <c r="B216" s="50" t="s">
        <v>221</v>
      </c>
      <c r="C216" s="42">
        <f t="shared" si="21"/>
        <v>-100</v>
      </c>
      <c r="D216" s="48"/>
      <c r="E216" s="20">
        <v>0</v>
      </c>
      <c r="F216" s="14">
        <v>0</v>
      </c>
      <c r="G216" s="49" t="str">
        <f t="shared" si="22"/>
        <v/>
      </c>
      <c r="H216" s="33" t="str">
        <f t="shared" si="23"/>
        <v/>
      </c>
      <c r="I216" s="33" t="str">
        <f t="shared" si="24"/>
        <v/>
      </c>
      <c r="J216" s="20">
        <v>0</v>
      </c>
      <c r="K216" s="14">
        <v>25</v>
      </c>
      <c r="L216" s="49">
        <f t="shared" si="25"/>
        <v>-100</v>
      </c>
      <c r="M216" s="33" t="str">
        <f t="shared" si="26"/>
        <v/>
      </c>
      <c r="N216" s="34">
        <f t="shared" si="27"/>
        <v>1.0054171878079091E-2</v>
      </c>
    </row>
    <row r="217" spans="1:14" ht="14.25" hidden="1" outlineLevel="1" x14ac:dyDescent="0.25">
      <c r="A217" s="36"/>
      <c r="B217" s="50" t="s">
        <v>222</v>
      </c>
      <c r="C217" s="42">
        <f t="shared" si="21"/>
        <v>-100</v>
      </c>
      <c r="D217" s="48"/>
      <c r="E217" s="20">
        <v>0</v>
      </c>
      <c r="F217" s="14">
        <v>0</v>
      </c>
      <c r="G217" s="49" t="str">
        <f t="shared" si="22"/>
        <v/>
      </c>
      <c r="H217" s="33" t="str">
        <f t="shared" si="23"/>
        <v/>
      </c>
      <c r="I217" s="33" t="str">
        <f t="shared" si="24"/>
        <v/>
      </c>
      <c r="J217" s="20">
        <v>0</v>
      </c>
      <c r="K217" s="14">
        <v>7</v>
      </c>
      <c r="L217" s="49">
        <f t="shared" si="25"/>
        <v>-100</v>
      </c>
      <c r="M217" s="33" t="str">
        <f t="shared" si="26"/>
        <v/>
      </c>
      <c r="N217" s="34">
        <f t="shared" si="27"/>
        <v>2.8151681258621452E-3</v>
      </c>
    </row>
    <row r="218" spans="1:14" ht="14.25" hidden="1" outlineLevel="1" x14ac:dyDescent="0.25">
      <c r="A218" s="36"/>
      <c r="B218" s="50" t="s">
        <v>223</v>
      </c>
      <c r="C218" s="42">
        <f t="shared" si="21"/>
        <v>-100</v>
      </c>
      <c r="D218" s="48"/>
      <c r="E218" s="20">
        <v>0</v>
      </c>
      <c r="F218" s="14">
        <v>0</v>
      </c>
      <c r="G218" s="49" t="str">
        <f t="shared" si="22"/>
        <v/>
      </c>
      <c r="H218" s="33" t="str">
        <f t="shared" si="23"/>
        <v/>
      </c>
      <c r="I218" s="33" t="str">
        <f t="shared" si="24"/>
        <v/>
      </c>
      <c r="J218" s="20">
        <v>0</v>
      </c>
      <c r="K218" s="14">
        <v>3</v>
      </c>
      <c r="L218" s="49">
        <f t="shared" si="25"/>
        <v>-100</v>
      </c>
      <c r="M218" s="33" t="str">
        <f t="shared" si="26"/>
        <v/>
      </c>
      <c r="N218" s="34">
        <f t="shared" si="27"/>
        <v>1.2065006253694907E-3</v>
      </c>
    </row>
    <row r="219" spans="1:14" ht="14.25" collapsed="1" x14ac:dyDescent="0.25">
      <c r="A219" s="36" t="s">
        <v>224</v>
      </c>
      <c r="B219" s="1" t="s">
        <v>225</v>
      </c>
      <c r="C219" s="42">
        <f t="shared" si="21"/>
        <v>20.482167762502492</v>
      </c>
      <c r="D219" s="48"/>
      <c r="E219" s="20">
        <v>805</v>
      </c>
      <c r="F219" s="14">
        <v>574</v>
      </c>
      <c r="G219" s="49">
        <f t="shared" si="22"/>
        <v>40.243902439024396</v>
      </c>
      <c r="H219" s="33">
        <f t="shared" si="23"/>
        <v>2.4928774928774931</v>
      </c>
      <c r="I219" s="33">
        <f t="shared" si="24"/>
        <v>1.9357231983273195</v>
      </c>
      <c r="J219" s="20">
        <v>6047</v>
      </c>
      <c r="K219" s="14">
        <v>5019</v>
      </c>
      <c r="L219" s="49">
        <f t="shared" si="25"/>
        <v>20.482167762502492</v>
      </c>
      <c r="M219" s="33">
        <f t="shared" si="26"/>
        <v>2.2281094784005662</v>
      </c>
      <c r="N219" s="34">
        <f t="shared" si="27"/>
        <v>2.0184755462431583</v>
      </c>
    </row>
    <row r="220" spans="1:14" ht="14.25" hidden="1" outlineLevel="1" x14ac:dyDescent="0.25">
      <c r="A220" s="36"/>
      <c r="B220" s="50" t="s">
        <v>226</v>
      </c>
      <c r="C220" s="42">
        <f t="shared" si="21"/>
        <v>58.229284903518732</v>
      </c>
      <c r="D220" s="48"/>
      <c r="E220" s="20">
        <v>301</v>
      </c>
      <c r="F220" s="14">
        <v>122</v>
      </c>
      <c r="G220" s="49">
        <f t="shared" si="22"/>
        <v>146.72131147540983</v>
      </c>
      <c r="H220" s="33">
        <f t="shared" si="23"/>
        <v>0.9321194103802799</v>
      </c>
      <c r="I220" s="33">
        <f t="shared" si="24"/>
        <v>0.41142548814622465</v>
      </c>
      <c r="J220" s="20">
        <v>2788</v>
      </c>
      <c r="K220" s="14">
        <v>1762</v>
      </c>
      <c r="L220" s="49">
        <f t="shared" si="25"/>
        <v>58.229284903518732</v>
      </c>
      <c r="M220" s="33">
        <f t="shared" si="26"/>
        <v>1.0272811684770593</v>
      </c>
      <c r="N220" s="34">
        <f t="shared" si="27"/>
        <v>0.70861803396701428</v>
      </c>
    </row>
    <row r="221" spans="1:14" ht="14.25" hidden="1" outlineLevel="1" x14ac:dyDescent="0.25">
      <c r="A221" s="36"/>
      <c r="B221" s="50" t="s">
        <v>227</v>
      </c>
      <c r="C221" s="42">
        <f t="shared" si="21"/>
        <v>11.875</v>
      </c>
      <c r="D221" s="48"/>
      <c r="E221" s="20">
        <v>248</v>
      </c>
      <c r="F221" s="14">
        <v>307</v>
      </c>
      <c r="G221" s="49">
        <f t="shared" si="22"/>
        <v>-19.218241042345277</v>
      </c>
      <c r="H221" s="33">
        <f t="shared" si="23"/>
        <v>0.76799207233989841</v>
      </c>
      <c r="I221" s="33">
        <f t="shared" si="24"/>
        <v>1.0353084004991064</v>
      </c>
      <c r="J221" s="20">
        <v>1432</v>
      </c>
      <c r="K221" s="14">
        <v>1280</v>
      </c>
      <c r="L221" s="49">
        <f t="shared" si="25"/>
        <v>11.875</v>
      </c>
      <c r="M221" s="33">
        <f t="shared" si="26"/>
        <v>0.52764226444015383</v>
      </c>
      <c r="N221" s="34">
        <f t="shared" si="27"/>
        <v>0.51477360015764939</v>
      </c>
    </row>
    <row r="222" spans="1:14" ht="14.25" hidden="1" outlineLevel="1" x14ac:dyDescent="0.25">
      <c r="A222" s="36"/>
      <c r="B222" s="50" t="s">
        <v>228</v>
      </c>
      <c r="C222" s="42">
        <f t="shared" si="21"/>
        <v>-10.082872928176796</v>
      </c>
      <c r="D222" s="48"/>
      <c r="E222" s="20">
        <v>112</v>
      </c>
      <c r="F222" s="14">
        <v>32</v>
      </c>
      <c r="G222" s="49">
        <f t="shared" si="22"/>
        <v>250</v>
      </c>
      <c r="H222" s="33">
        <f t="shared" si="23"/>
        <v>0.34683512944382511</v>
      </c>
      <c r="I222" s="33">
        <f t="shared" si="24"/>
        <v>0.10791488213671467</v>
      </c>
      <c r="J222" s="20">
        <v>651</v>
      </c>
      <c r="K222" s="14">
        <v>724</v>
      </c>
      <c r="L222" s="49">
        <f t="shared" si="25"/>
        <v>-10.082872928176796</v>
      </c>
      <c r="M222" s="33">
        <f t="shared" si="26"/>
        <v>0.23987088976993026</v>
      </c>
      <c r="N222" s="34">
        <f t="shared" si="27"/>
        <v>0.29116881758917046</v>
      </c>
    </row>
    <row r="223" spans="1:14" ht="14.25" hidden="1" outlineLevel="1" x14ac:dyDescent="0.25">
      <c r="A223" s="36"/>
      <c r="B223" s="50" t="s">
        <v>229</v>
      </c>
      <c r="C223" s="42">
        <f t="shared" si="21"/>
        <v>-28.951048951048953</v>
      </c>
      <c r="D223" s="48"/>
      <c r="E223" s="20">
        <v>58</v>
      </c>
      <c r="F223" s="14">
        <v>58</v>
      </c>
      <c r="G223" s="49">
        <f t="shared" si="22"/>
        <v>0</v>
      </c>
      <c r="H223" s="33">
        <f t="shared" si="23"/>
        <v>0.17961104917626655</v>
      </c>
      <c r="I223" s="33">
        <f t="shared" si="24"/>
        <v>0.19559572387279531</v>
      </c>
      <c r="J223" s="20">
        <v>508</v>
      </c>
      <c r="K223" s="14">
        <v>715</v>
      </c>
      <c r="L223" s="49">
        <f t="shared" si="25"/>
        <v>-28.951048951048953</v>
      </c>
      <c r="M223" s="33">
        <f t="shared" si="26"/>
        <v>0.18718035637960767</v>
      </c>
      <c r="N223" s="34">
        <f t="shared" si="27"/>
        <v>0.28754931571306197</v>
      </c>
    </row>
    <row r="224" spans="1:14" ht="14.25" hidden="1" outlineLevel="1" x14ac:dyDescent="0.25">
      <c r="A224" s="36"/>
      <c r="B224" s="50" t="s">
        <v>230</v>
      </c>
      <c r="C224" s="42" t="str">
        <f t="shared" si="21"/>
        <v/>
      </c>
      <c r="D224" s="48"/>
      <c r="E224" s="20">
        <v>47</v>
      </c>
      <c r="F224" s="14">
        <v>0</v>
      </c>
      <c r="G224" s="49" t="str">
        <f t="shared" si="22"/>
        <v/>
      </c>
      <c r="H224" s="33">
        <f t="shared" si="23"/>
        <v>0.14554688467731947</v>
      </c>
      <c r="I224" s="33" t="str">
        <f t="shared" si="24"/>
        <v/>
      </c>
      <c r="J224" s="20">
        <v>252</v>
      </c>
      <c r="K224" s="14">
        <v>0</v>
      </c>
      <c r="L224" s="49" t="str">
        <f t="shared" si="25"/>
        <v/>
      </c>
      <c r="M224" s="33">
        <f t="shared" si="26"/>
        <v>9.2853247652876239E-2</v>
      </c>
      <c r="N224" s="34" t="str">
        <f t="shared" si="27"/>
        <v/>
      </c>
    </row>
    <row r="225" spans="1:14" ht="14.25" hidden="1" outlineLevel="1" x14ac:dyDescent="0.25">
      <c r="A225" s="36"/>
      <c r="B225" s="50" t="s">
        <v>231</v>
      </c>
      <c r="C225" s="42">
        <f t="shared" si="21"/>
        <v>21.014492753623188</v>
      </c>
      <c r="D225" s="48"/>
      <c r="E225" s="20">
        <v>26</v>
      </c>
      <c r="F225" s="14">
        <v>9</v>
      </c>
      <c r="G225" s="49">
        <f t="shared" si="22"/>
        <v>188.88888888888889</v>
      </c>
      <c r="H225" s="33">
        <f t="shared" si="23"/>
        <v>8.0515297906602251E-2</v>
      </c>
      <c r="I225" s="33">
        <f t="shared" si="24"/>
        <v>3.0351060600951E-2</v>
      </c>
      <c r="J225" s="20">
        <v>167</v>
      </c>
      <c r="K225" s="14">
        <v>138</v>
      </c>
      <c r="L225" s="49">
        <f t="shared" si="25"/>
        <v>21.014492753623188</v>
      </c>
      <c r="M225" s="33">
        <f t="shared" si="26"/>
        <v>6.1533699833453699E-2</v>
      </c>
      <c r="N225" s="34">
        <f t="shared" si="27"/>
        <v>5.5499028766996576E-2</v>
      </c>
    </row>
    <row r="226" spans="1:14" ht="14.25" hidden="1" outlineLevel="1" x14ac:dyDescent="0.25">
      <c r="A226" s="36"/>
      <c r="B226" s="50" t="s">
        <v>232</v>
      </c>
      <c r="C226" s="42">
        <f t="shared" si="21"/>
        <v>-35.795454545454547</v>
      </c>
      <c r="D226" s="48"/>
      <c r="E226" s="20">
        <v>4</v>
      </c>
      <c r="F226" s="14">
        <v>15</v>
      </c>
      <c r="G226" s="49">
        <f t="shared" si="22"/>
        <v>-73.333333333333329</v>
      </c>
      <c r="H226" s="33">
        <f t="shared" si="23"/>
        <v>1.2386968908708039E-2</v>
      </c>
      <c r="I226" s="33">
        <f t="shared" si="24"/>
        <v>5.0585101001585003E-2</v>
      </c>
      <c r="J226" s="20">
        <v>113</v>
      </c>
      <c r="K226" s="14">
        <v>176</v>
      </c>
      <c r="L226" s="49">
        <f t="shared" si="25"/>
        <v>-35.795454545454547</v>
      </c>
      <c r="M226" s="33">
        <f t="shared" si="26"/>
        <v>4.1636575336408792E-2</v>
      </c>
      <c r="N226" s="34">
        <f t="shared" si="27"/>
        <v>7.0781370021676795E-2</v>
      </c>
    </row>
    <row r="227" spans="1:14" ht="14.25" hidden="1" outlineLevel="1" x14ac:dyDescent="0.25">
      <c r="A227" s="36"/>
      <c r="B227" s="50" t="s">
        <v>233</v>
      </c>
      <c r="C227" s="42">
        <f t="shared" si="21"/>
        <v>-7.8947368421052628</v>
      </c>
      <c r="D227" s="48"/>
      <c r="E227" s="20">
        <v>3</v>
      </c>
      <c r="F227" s="14">
        <v>9</v>
      </c>
      <c r="G227" s="49">
        <f t="shared" si="22"/>
        <v>-66.666666666666657</v>
      </c>
      <c r="H227" s="33">
        <f t="shared" si="23"/>
        <v>9.2902266815310299E-3</v>
      </c>
      <c r="I227" s="33">
        <f t="shared" si="24"/>
        <v>3.0351060600951E-2</v>
      </c>
      <c r="J227" s="20">
        <v>70</v>
      </c>
      <c r="K227" s="14">
        <v>76</v>
      </c>
      <c r="L227" s="49">
        <f t="shared" si="25"/>
        <v>-7.8947368421052628</v>
      </c>
      <c r="M227" s="33">
        <f t="shared" si="26"/>
        <v>2.5792568792465619E-2</v>
      </c>
      <c r="N227" s="34">
        <f t="shared" si="27"/>
        <v>3.0564682509360435E-2</v>
      </c>
    </row>
    <row r="228" spans="1:14" ht="14.25" hidden="1" outlineLevel="1" x14ac:dyDescent="0.25">
      <c r="A228" s="36"/>
      <c r="B228" s="50" t="s">
        <v>234</v>
      </c>
      <c r="C228" s="42">
        <f t="shared" si="21"/>
        <v>-6.25</v>
      </c>
      <c r="D228" s="48"/>
      <c r="E228" s="20">
        <v>4</v>
      </c>
      <c r="F228" s="14">
        <v>9</v>
      </c>
      <c r="G228" s="49">
        <f t="shared" si="22"/>
        <v>-55.555555555555557</v>
      </c>
      <c r="H228" s="33">
        <f t="shared" si="23"/>
        <v>1.2386968908708039E-2</v>
      </c>
      <c r="I228" s="33">
        <f t="shared" si="24"/>
        <v>3.0351060600951E-2</v>
      </c>
      <c r="J228" s="20">
        <v>30</v>
      </c>
      <c r="K228" s="14">
        <v>32</v>
      </c>
      <c r="L228" s="49">
        <f t="shared" si="25"/>
        <v>-6.25</v>
      </c>
      <c r="M228" s="33">
        <f t="shared" si="26"/>
        <v>1.1053958053913838E-2</v>
      </c>
      <c r="N228" s="34">
        <f t="shared" si="27"/>
        <v>1.2869340003941236E-2</v>
      </c>
    </row>
    <row r="229" spans="1:14" ht="14.25" hidden="1" outlineLevel="1" x14ac:dyDescent="0.25">
      <c r="A229" s="36"/>
      <c r="B229" s="50" t="s">
        <v>235</v>
      </c>
      <c r="C229" s="42">
        <f t="shared" si="21"/>
        <v>128.57142857142858</v>
      </c>
      <c r="D229" s="48"/>
      <c r="E229" s="20">
        <v>0</v>
      </c>
      <c r="F229" s="14">
        <v>0</v>
      </c>
      <c r="G229" s="49" t="str">
        <f t="shared" si="22"/>
        <v/>
      </c>
      <c r="H229" s="33" t="str">
        <f t="shared" si="23"/>
        <v/>
      </c>
      <c r="I229" s="33" t="str">
        <f t="shared" si="24"/>
        <v/>
      </c>
      <c r="J229" s="20">
        <v>16</v>
      </c>
      <c r="K229" s="14">
        <v>7</v>
      </c>
      <c r="L229" s="49">
        <f t="shared" si="25"/>
        <v>128.57142857142858</v>
      </c>
      <c r="M229" s="33">
        <f t="shared" si="26"/>
        <v>5.8954442954207136E-3</v>
      </c>
      <c r="N229" s="34">
        <f t="shared" si="27"/>
        <v>2.8151681258621452E-3</v>
      </c>
    </row>
    <row r="230" spans="1:14" ht="14.25" hidden="1" outlineLevel="1" x14ac:dyDescent="0.25">
      <c r="A230" s="36"/>
      <c r="B230" s="50" t="s">
        <v>236</v>
      </c>
      <c r="C230" s="42">
        <f t="shared" si="21"/>
        <v>-63.157894736842103</v>
      </c>
      <c r="D230" s="48"/>
      <c r="E230" s="20">
        <v>0</v>
      </c>
      <c r="F230" s="14">
        <v>2</v>
      </c>
      <c r="G230" s="49">
        <f t="shared" si="22"/>
        <v>-100</v>
      </c>
      <c r="H230" s="33" t="str">
        <f t="shared" si="23"/>
        <v/>
      </c>
      <c r="I230" s="33">
        <f t="shared" si="24"/>
        <v>6.7446801335446669E-3</v>
      </c>
      <c r="J230" s="20">
        <v>14</v>
      </c>
      <c r="K230" s="14">
        <v>38</v>
      </c>
      <c r="L230" s="49">
        <f t="shared" si="25"/>
        <v>-63.157894736842103</v>
      </c>
      <c r="M230" s="33">
        <f t="shared" si="26"/>
        <v>5.1585137584931242E-3</v>
      </c>
      <c r="N230" s="34">
        <f t="shared" si="27"/>
        <v>1.5282341254680218E-2</v>
      </c>
    </row>
    <row r="231" spans="1:14" ht="14.25" hidden="1" outlineLevel="1" x14ac:dyDescent="0.25">
      <c r="A231" s="36"/>
      <c r="B231" s="50" t="s">
        <v>237</v>
      </c>
      <c r="C231" s="42">
        <f t="shared" si="21"/>
        <v>-89.090909090909093</v>
      </c>
      <c r="D231" s="48"/>
      <c r="E231" s="20">
        <v>2</v>
      </c>
      <c r="F231" s="14">
        <v>10</v>
      </c>
      <c r="G231" s="49">
        <f t="shared" si="22"/>
        <v>-80</v>
      </c>
      <c r="H231" s="33">
        <f t="shared" si="23"/>
        <v>6.1934844543540197E-3</v>
      </c>
      <c r="I231" s="33">
        <f t="shared" si="24"/>
        <v>3.3723400667723329E-2</v>
      </c>
      <c r="J231" s="20">
        <v>6</v>
      </c>
      <c r="K231" s="14">
        <v>55</v>
      </c>
      <c r="L231" s="49">
        <f t="shared" si="25"/>
        <v>-89.090909090909093</v>
      </c>
      <c r="M231" s="33">
        <f t="shared" si="26"/>
        <v>2.2107916107827678E-3</v>
      </c>
      <c r="N231" s="34">
        <f t="shared" si="27"/>
        <v>2.2119178131773998E-2</v>
      </c>
    </row>
    <row r="232" spans="1:14" ht="14.25" hidden="1" outlineLevel="1" x14ac:dyDescent="0.25">
      <c r="A232" s="36"/>
      <c r="B232" s="50" t="s">
        <v>238</v>
      </c>
      <c r="C232" s="42">
        <f t="shared" si="21"/>
        <v>-100</v>
      </c>
      <c r="D232" s="48"/>
      <c r="E232" s="20">
        <v>0</v>
      </c>
      <c r="F232" s="14">
        <v>1</v>
      </c>
      <c r="G232" s="49">
        <f t="shared" si="22"/>
        <v>-100</v>
      </c>
      <c r="H232" s="33" t="str">
        <f t="shared" si="23"/>
        <v/>
      </c>
      <c r="I232" s="33">
        <f t="shared" si="24"/>
        <v>3.3723400667723335E-3</v>
      </c>
      <c r="J232" s="20">
        <v>0</v>
      </c>
      <c r="K232" s="14">
        <v>16</v>
      </c>
      <c r="L232" s="49">
        <f t="shared" si="25"/>
        <v>-100</v>
      </c>
      <c r="M232" s="33" t="str">
        <f t="shared" si="26"/>
        <v/>
      </c>
      <c r="N232" s="34">
        <f t="shared" si="27"/>
        <v>6.4346700019706181E-3</v>
      </c>
    </row>
    <row r="233" spans="1:14" ht="14.25" collapsed="1" x14ac:dyDescent="0.25">
      <c r="A233" s="36" t="s">
        <v>239</v>
      </c>
      <c r="B233" s="1" t="s">
        <v>240</v>
      </c>
      <c r="C233" s="42">
        <f t="shared" si="21"/>
        <v>34.442724458204331</v>
      </c>
      <c r="D233" s="48"/>
      <c r="E233" s="20">
        <v>550</v>
      </c>
      <c r="F233" s="14">
        <v>630</v>
      </c>
      <c r="G233" s="49">
        <f t="shared" si="22"/>
        <v>-12.698412698412698</v>
      </c>
      <c r="H233" s="33">
        <f t="shared" si="23"/>
        <v>1.7032082249473552</v>
      </c>
      <c r="I233" s="33">
        <f t="shared" si="24"/>
        <v>2.1245742420665699</v>
      </c>
      <c r="J233" s="20">
        <v>5211</v>
      </c>
      <c r="K233" s="14">
        <v>3876</v>
      </c>
      <c r="L233" s="49">
        <f t="shared" si="25"/>
        <v>34.442724458204331</v>
      </c>
      <c r="M233" s="33">
        <f t="shared" si="26"/>
        <v>1.9200725139648336</v>
      </c>
      <c r="N233" s="34">
        <f t="shared" si="27"/>
        <v>1.5587988079773822</v>
      </c>
    </row>
    <row r="234" spans="1:14" ht="14.25" hidden="1" outlineLevel="1" x14ac:dyDescent="0.25">
      <c r="A234" s="36"/>
      <c r="B234" s="50" t="s">
        <v>241</v>
      </c>
      <c r="C234" s="42">
        <f t="shared" si="21"/>
        <v>244.26605504587155</v>
      </c>
      <c r="D234" s="48"/>
      <c r="E234" s="20">
        <v>189</v>
      </c>
      <c r="F234" s="14">
        <v>179</v>
      </c>
      <c r="G234" s="49">
        <f t="shared" si="22"/>
        <v>5.5865921787709496</v>
      </c>
      <c r="H234" s="33">
        <f t="shared" si="23"/>
        <v>0.58528428093645479</v>
      </c>
      <c r="I234" s="33">
        <f t="shared" si="24"/>
        <v>0.6036488719522477</v>
      </c>
      <c r="J234" s="20">
        <v>1501</v>
      </c>
      <c r="K234" s="14">
        <v>436</v>
      </c>
      <c r="L234" s="49">
        <f t="shared" si="25"/>
        <v>244.26605504587155</v>
      </c>
      <c r="M234" s="33">
        <f t="shared" si="26"/>
        <v>0.55306636796415576</v>
      </c>
      <c r="N234" s="34">
        <f t="shared" si="27"/>
        <v>0.17534475755369933</v>
      </c>
    </row>
    <row r="235" spans="1:14" ht="14.25" hidden="1" outlineLevel="1" x14ac:dyDescent="0.25">
      <c r="A235" s="36"/>
      <c r="B235" s="50" t="s">
        <v>242</v>
      </c>
      <c r="C235" s="42">
        <f t="shared" si="21"/>
        <v>8.4878048780487809</v>
      </c>
      <c r="D235" s="48"/>
      <c r="E235" s="20">
        <v>114</v>
      </c>
      <c r="F235" s="14">
        <v>170</v>
      </c>
      <c r="G235" s="49">
        <f t="shared" si="22"/>
        <v>-32.941176470588232</v>
      </c>
      <c r="H235" s="33">
        <f t="shared" si="23"/>
        <v>0.35302861389817908</v>
      </c>
      <c r="I235" s="33">
        <f t="shared" si="24"/>
        <v>0.57329781135129665</v>
      </c>
      <c r="J235" s="20">
        <v>1112</v>
      </c>
      <c r="K235" s="14">
        <v>1025</v>
      </c>
      <c r="L235" s="49">
        <f t="shared" si="25"/>
        <v>8.4878048780487809</v>
      </c>
      <c r="M235" s="33">
        <f t="shared" si="26"/>
        <v>0.40973337853173963</v>
      </c>
      <c r="N235" s="34">
        <f t="shared" si="27"/>
        <v>0.41222104700124268</v>
      </c>
    </row>
    <row r="236" spans="1:14" ht="14.25" hidden="1" outlineLevel="1" x14ac:dyDescent="0.25">
      <c r="A236" s="36"/>
      <c r="B236" s="50" t="s">
        <v>243</v>
      </c>
      <c r="C236" s="42">
        <f t="shared" si="21"/>
        <v>-11.865864144453999</v>
      </c>
      <c r="D236" s="48"/>
      <c r="E236" s="20">
        <v>94</v>
      </c>
      <c r="F236" s="14">
        <v>107</v>
      </c>
      <c r="G236" s="49">
        <f t="shared" si="22"/>
        <v>-12.149532710280374</v>
      </c>
      <c r="H236" s="33">
        <f t="shared" si="23"/>
        <v>0.29109376935463893</v>
      </c>
      <c r="I236" s="33">
        <f t="shared" si="24"/>
        <v>0.36084038714463967</v>
      </c>
      <c r="J236" s="20">
        <v>1025</v>
      </c>
      <c r="K236" s="14">
        <v>1163</v>
      </c>
      <c r="L236" s="49">
        <f t="shared" si="25"/>
        <v>-11.865864144453999</v>
      </c>
      <c r="M236" s="33">
        <f t="shared" si="26"/>
        <v>0.37767690017538946</v>
      </c>
      <c r="N236" s="34">
        <f t="shared" si="27"/>
        <v>0.46772007576823926</v>
      </c>
    </row>
    <row r="237" spans="1:14" ht="14.25" hidden="1" outlineLevel="1" x14ac:dyDescent="0.25">
      <c r="A237" s="36"/>
      <c r="B237" s="50" t="s">
        <v>244</v>
      </c>
      <c r="C237" s="42">
        <f t="shared" si="21"/>
        <v>-5.8282208588957047</v>
      </c>
      <c r="D237" s="48"/>
      <c r="E237" s="20">
        <v>78</v>
      </c>
      <c r="F237" s="14">
        <v>70</v>
      </c>
      <c r="G237" s="49">
        <f t="shared" si="22"/>
        <v>11.428571428571429</v>
      </c>
      <c r="H237" s="33">
        <f t="shared" si="23"/>
        <v>0.24154589371980675</v>
      </c>
      <c r="I237" s="33">
        <f t="shared" si="24"/>
        <v>0.23606380467406335</v>
      </c>
      <c r="J237" s="20">
        <v>614</v>
      </c>
      <c r="K237" s="14">
        <v>652</v>
      </c>
      <c r="L237" s="49">
        <f t="shared" si="25"/>
        <v>-5.8282208588957047</v>
      </c>
      <c r="M237" s="33">
        <f t="shared" si="26"/>
        <v>0.2262376748367699</v>
      </c>
      <c r="N237" s="34">
        <f t="shared" si="27"/>
        <v>0.26221280258030266</v>
      </c>
    </row>
    <row r="238" spans="1:14" ht="14.25" hidden="1" outlineLevel="1" x14ac:dyDescent="0.25">
      <c r="A238" s="36"/>
      <c r="B238" s="50" t="s">
        <v>245</v>
      </c>
      <c r="C238" s="42">
        <f t="shared" si="21"/>
        <v>6.0952380952380949</v>
      </c>
      <c r="D238" s="48"/>
      <c r="E238" s="20">
        <v>68</v>
      </c>
      <c r="F238" s="14">
        <v>104</v>
      </c>
      <c r="G238" s="49">
        <f t="shared" si="22"/>
        <v>-34.615384615384613</v>
      </c>
      <c r="H238" s="33">
        <f t="shared" si="23"/>
        <v>0.21057847144803665</v>
      </c>
      <c r="I238" s="33">
        <f t="shared" si="24"/>
        <v>0.35072336694432266</v>
      </c>
      <c r="J238" s="20">
        <v>557</v>
      </c>
      <c r="K238" s="14">
        <v>525</v>
      </c>
      <c r="L238" s="49">
        <f t="shared" si="25"/>
        <v>6.0952380952380949</v>
      </c>
      <c r="M238" s="33">
        <f t="shared" si="26"/>
        <v>0.20523515453433361</v>
      </c>
      <c r="N238" s="34">
        <f t="shared" si="27"/>
        <v>0.21113760943966089</v>
      </c>
    </row>
    <row r="239" spans="1:14" ht="14.25" hidden="1" outlineLevel="1" x14ac:dyDescent="0.25">
      <c r="A239" s="36"/>
      <c r="B239" s="50" t="s">
        <v>246</v>
      </c>
      <c r="C239" s="42">
        <f t="shared" si="21"/>
        <v>1566.6666666666665</v>
      </c>
      <c r="D239" s="48"/>
      <c r="E239" s="20">
        <v>7</v>
      </c>
      <c r="F239" s="14">
        <v>0</v>
      </c>
      <c r="G239" s="49" t="str">
        <f t="shared" si="22"/>
        <v/>
      </c>
      <c r="H239" s="33">
        <f t="shared" si="23"/>
        <v>2.1677195590239069E-2</v>
      </c>
      <c r="I239" s="33" t="str">
        <f t="shared" si="24"/>
        <v/>
      </c>
      <c r="J239" s="20">
        <v>400</v>
      </c>
      <c r="K239" s="14">
        <v>24</v>
      </c>
      <c r="L239" s="49">
        <f t="shared" si="25"/>
        <v>1566.6666666666665</v>
      </c>
      <c r="M239" s="33">
        <f t="shared" si="26"/>
        <v>0.14738610738551783</v>
      </c>
      <c r="N239" s="34">
        <f t="shared" si="27"/>
        <v>9.6520050029559254E-3</v>
      </c>
    </row>
    <row r="240" spans="1:14" ht="14.25" hidden="1" outlineLevel="1" x14ac:dyDescent="0.25">
      <c r="A240" s="36"/>
      <c r="B240" s="50" t="s">
        <v>247</v>
      </c>
      <c r="C240" s="42">
        <f t="shared" si="21"/>
        <v>-95</v>
      </c>
      <c r="D240" s="48"/>
      <c r="E240" s="20">
        <v>0</v>
      </c>
      <c r="F240" s="14">
        <v>0</v>
      </c>
      <c r="G240" s="49" t="str">
        <f t="shared" si="22"/>
        <v/>
      </c>
      <c r="H240" s="33" t="str">
        <f t="shared" si="23"/>
        <v/>
      </c>
      <c r="I240" s="33" t="str">
        <f t="shared" si="24"/>
        <v/>
      </c>
      <c r="J240" s="20">
        <v>2</v>
      </c>
      <c r="K240" s="14">
        <v>40</v>
      </c>
      <c r="L240" s="49">
        <f t="shared" si="25"/>
        <v>-95</v>
      </c>
      <c r="M240" s="33">
        <f t="shared" si="26"/>
        <v>7.369305369275892E-4</v>
      </c>
      <c r="N240" s="34">
        <f t="shared" si="27"/>
        <v>1.6086675004926543E-2</v>
      </c>
    </row>
    <row r="241" spans="1:14" ht="14.25" hidden="1" outlineLevel="1" x14ac:dyDescent="0.25">
      <c r="A241" s="36"/>
      <c r="B241" s="50" t="s">
        <v>248</v>
      </c>
      <c r="C241" s="42">
        <f t="shared" si="21"/>
        <v>-100</v>
      </c>
      <c r="D241" s="48"/>
      <c r="E241" s="20">
        <v>0</v>
      </c>
      <c r="F241" s="14">
        <v>0</v>
      </c>
      <c r="G241" s="49" t="str">
        <f t="shared" si="22"/>
        <v/>
      </c>
      <c r="H241" s="33" t="str">
        <f t="shared" si="23"/>
        <v/>
      </c>
      <c r="I241" s="33" t="str">
        <f t="shared" si="24"/>
        <v/>
      </c>
      <c r="J241" s="20">
        <v>0</v>
      </c>
      <c r="K241" s="14">
        <v>11</v>
      </c>
      <c r="L241" s="49">
        <f t="shared" si="25"/>
        <v>-100</v>
      </c>
      <c r="M241" s="33" t="str">
        <f t="shared" si="26"/>
        <v/>
      </c>
      <c r="N241" s="34">
        <f t="shared" si="27"/>
        <v>4.4238356263547997E-3</v>
      </c>
    </row>
    <row r="242" spans="1:14" ht="14.25" collapsed="1" x14ac:dyDescent="0.25">
      <c r="A242" s="36" t="s">
        <v>249</v>
      </c>
      <c r="B242" s="1" t="s">
        <v>250</v>
      </c>
      <c r="C242" s="42">
        <f t="shared" si="21"/>
        <v>36.294583883751649</v>
      </c>
      <c r="D242" s="48"/>
      <c r="E242" s="20">
        <v>417</v>
      </c>
      <c r="F242" s="14">
        <v>427</v>
      </c>
      <c r="G242" s="49">
        <f t="shared" si="22"/>
        <v>-2.3419203747072603</v>
      </c>
      <c r="H242" s="33">
        <f t="shared" si="23"/>
        <v>1.2913415087328131</v>
      </c>
      <c r="I242" s="33">
        <f t="shared" si="24"/>
        <v>1.4399892085117862</v>
      </c>
      <c r="J242" s="20">
        <v>4127</v>
      </c>
      <c r="K242" s="14">
        <v>3028</v>
      </c>
      <c r="L242" s="49">
        <f t="shared" si="25"/>
        <v>36.294583883751649</v>
      </c>
      <c r="M242" s="33">
        <f t="shared" si="26"/>
        <v>1.5206561629500803</v>
      </c>
      <c r="N242" s="34">
        <f t="shared" si="27"/>
        <v>1.2177612978729393</v>
      </c>
    </row>
    <row r="243" spans="1:14" ht="14.25" hidden="1" outlineLevel="1" x14ac:dyDescent="0.25">
      <c r="A243" s="36"/>
      <c r="B243" s="50" t="s">
        <v>251</v>
      </c>
      <c r="C243" s="42">
        <f t="shared" si="21"/>
        <v>21.660649819494584</v>
      </c>
      <c r="D243" s="48"/>
      <c r="E243" s="20">
        <v>235</v>
      </c>
      <c r="F243" s="14">
        <v>256</v>
      </c>
      <c r="G243" s="49">
        <f t="shared" si="22"/>
        <v>-8.203125</v>
      </c>
      <c r="H243" s="33">
        <f t="shared" si="23"/>
        <v>0.72773442338659733</v>
      </c>
      <c r="I243" s="33">
        <f t="shared" si="24"/>
        <v>0.86331905709371737</v>
      </c>
      <c r="J243" s="20">
        <v>2359</v>
      </c>
      <c r="K243" s="14">
        <v>1939</v>
      </c>
      <c r="L243" s="49">
        <f t="shared" si="25"/>
        <v>21.660649819494584</v>
      </c>
      <c r="M243" s="33">
        <f t="shared" si="26"/>
        <v>0.86920956830609153</v>
      </c>
      <c r="N243" s="34">
        <f t="shared" si="27"/>
        <v>0.77980157086381419</v>
      </c>
    </row>
    <row r="244" spans="1:14" ht="14.25" hidden="1" outlineLevel="1" x14ac:dyDescent="0.25">
      <c r="A244" s="36"/>
      <c r="B244" s="50" t="s">
        <v>252</v>
      </c>
      <c r="C244" s="42">
        <f t="shared" si="21"/>
        <v>93.626062322946183</v>
      </c>
      <c r="D244" s="48"/>
      <c r="E244" s="20">
        <v>104</v>
      </c>
      <c r="F244" s="14">
        <v>129</v>
      </c>
      <c r="G244" s="49">
        <f t="shared" si="22"/>
        <v>-19.379844961240313</v>
      </c>
      <c r="H244" s="33">
        <f t="shared" si="23"/>
        <v>0.322061191626409</v>
      </c>
      <c r="I244" s="33">
        <f t="shared" si="24"/>
        <v>0.43503186861363097</v>
      </c>
      <c r="J244" s="20">
        <v>1367</v>
      </c>
      <c r="K244" s="14">
        <v>706</v>
      </c>
      <c r="L244" s="49">
        <f t="shared" si="25"/>
        <v>93.626062322946183</v>
      </c>
      <c r="M244" s="33">
        <f t="shared" si="26"/>
        <v>0.50369202199000729</v>
      </c>
      <c r="N244" s="34">
        <f t="shared" si="27"/>
        <v>0.28392981383695348</v>
      </c>
    </row>
    <row r="245" spans="1:14" ht="14.25" hidden="1" outlineLevel="1" x14ac:dyDescent="0.25">
      <c r="A245" s="36"/>
      <c r="B245" s="50" t="s">
        <v>253</v>
      </c>
      <c r="C245" s="42">
        <f t="shared" si="21"/>
        <v>-6.1224489795918364</v>
      </c>
      <c r="D245" s="48"/>
      <c r="E245" s="20">
        <v>18</v>
      </c>
      <c r="F245" s="14">
        <v>21</v>
      </c>
      <c r="G245" s="49">
        <f t="shared" si="22"/>
        <v>-14.285714285714285</v>
      </c>
      <c r="H245" s="33">
        <f t="shared" si="23"/>
        <v>5.5741360089186176E-2</v>
      </c>
      <c r="I245" s="33">
        <f t="shared" si="24"/>
        <v>7.0819141402218996E-2</v>
      </c>
      <c r="J245" s="20">
        <v>230</v>
      </c>
      <c r="K245" s="14">
        <v>245</v>
      </c>
      <c r="L245" s="49">
        <f t="shared" si="25"/>
        <v>-6.1224489795918364</v>
      </c>
      <c r="M245" s="33">
        <f t="shared" si="26"/>
        <v>8.4747011746672749E-2</v>
      </c>
      <c r="N245" s="34">
        <f t="shared" si="27"/>
        <v>9.8530884405175087E-2</v>
      </c>
    </row>
    <row r="246" spans="1:14" ht="14.25" hidden="1" outlineLevel="1" x14ac:dyDescent="0.25">
      <c r="A246" s="36"/>
      <c r="B246" s="50" t="s">
        <v>254</v>
      </c>
      <c r="C246" s="42" t="str">
        <f t="shared" si="21"/>
        <v/>
      </c>
      <c r="D246" s="48"/>
      <c r="E246" s="20">
        <v>56</v>
      </c>
      <c r="F246" s="14">
        <v>0</v>
      </c>
      <c r="G246" s="49" t="str">
        <f t="shared" si="22"/>
        <v/>
      </c>
      <c r="H246" s="33">
        <f t="shared" si="23"/>
        <v>0.17341756472191255</v>
      </c>
      <c r="I246" s="33" t="str">
        <f t="shared" si="24"/>
        <v/>
      </c>
      <c r="J246" s="20">
        <v>109</v>
      </c>
      <c r="K246" s="14">
        <v>0</v>
      </c>
      <c r="L246" s="49" t="str">
        <f t="shared" si="25"/>
        <v/>
      </c>
      <c r="M246" s="33">
        <f t="shared" si="26"/>
        <v>4.0162714262553613E-2</v>
      </c>
      <c r="N246" s="34" t="str">
        <f t="shared" si="27"/>
        <v/>
      </c>
    </row>
    <row r="247" spans="1:14" ht="14.25" hidden="1" outlineLevel="1" x14ac:dyDescent="0.25">
      <c r="A247" s="36"/>
      <c r="B247" s="50" t="s">
        <v>255</v>
      </c>
      <c r="C247" s="42">
        <f t="shared" si="21"/>
        <v>25</v>
      </c>
      <c r="D247" s="48"/>
      <c r="E247" s="20">
        <v>4</v>
      </c>
      <c r="F247" s="14">
        <v>5</v>
      </c>
      <c r="G247" s="49">
        <f t="shared" si="22"/>
        <v>-20</v>
      </c>
      <c r="H247" s="33">
        <f t="shared" si="23"/>
        <v>1.2386968908708039E-2</v>
      </c>
      <c r="I247" s="33">
        <f t="shared" si="24"/>
        <v>1.6861700333861664E-2</v>
      </c>
      <c r="J247" s="20">
        <v>40</v>
      </c>
      <c r="K247" s="14">
        <v>32</v>
      </c>
      <c r="L247" s="49">
        <f t="shared" si="25"/>
        <v>25</v>
      </c>
      <c r="M247" s="33">
        <f t="shared" si="26"/>
        <v>1.4738610738551785E-2</v>
      </c>
      <c r="N247" s="34">
        <f t="shared" si="27"/>
        <v>1.2869340003941236E-2</v>
      </c>
    </row>
    <row r="248" spans="1:14" ht="14.25" hidden="1" outlineLevel="1" x14ac:dyDescent="0.25">
      <c r="A248" s="36"/>
      <c r="B248" s="50" t="s">
        <v>256</v>
      </c>
      <c r="C248" s="42">
        <f t="shared" si="21"/>
        <v>-78.21782178217822</v>
      </c>
      <c r="D248" s="48"/>
      <c r="E248" s="20">
        <v>0</v>
      </c>
      <c r="F248" s="14">
        <v>16</v>
      </c>
      <c r="G248" s="49">
        <f t="shared" si="22"/>
        <v>-100</v>
      </c>
      <c r="H248" s="33" t="str">
        <f t="shared" si="23"/>
        <v/>
      </c>
      <c r="I248" s="33">
        <f t="shared" si="24"/>
        <v>5.3957441068357336E-2</v>
      </c>
      <c r="J248" s="20">
        <v>22</v>
      </c>
      <c r="K248" s="14">
        <v>101</v>
      </c>
      <c r="L248" s="49">
        <f t="shared" si="25"/>
        <v>-78.21782178217822</v>
      </c>
      <c r="M248" s="33">
        <f t="shared" si="26"/>
        <v>8.1062359062034819E-3</v>
      </c>
      <c r="N248" s="34">
        <f t="shared" si="27"/>
        <v>4.0618854387439528E-2</v>
      </c>
    </row>
    <row r="249" spans="1:14" ht="14.25" hidden="1" outlineLevel="1" x14ac:dyDescent="0.25">
      <c r="A249" s="36"/>
      <c r="B249" s="50" t="s">
        <v>257</v>
      </c>
      <c r="C249" s="42">
        <f t="shared" si="21"/>
        <v>-100</v>
      </c>
      <c r="D249" s="48"/>
      <c r="E249" s="20">
        <v>0</v>
      </c>
      <c r="F249" s="14">
        <v>0</v>
      </c>
      <c r="G249" s="49" t="str">
        <f t="shared" si="22"/>
        <v/>
      </c>
      <c r="H249" s="33" t="str">
        <f t="shared" si="23"/>
        <v/>
      </c>
      <c r="I249" s="33" t="str">
        <f t="shared" si="24"/>
        <v/>
      </c>
      <c r="J249" s="20">
        <v>0</v>
      </c>
      <c r="K249" s="14">
        <v>5</v>
      </c>
      <c r="L249" s="49">
        <f t="shared" si="25"/>
        <v>-100</v>
      </c>
      <c r="M249" s="33" t="str">
        <f t="shared" si="26"/>
        <v/>
      </c>
      <c r="N249" s="34">
        <f t="shared" si="27"/>
        <v>2.0108343756158179E-3</v>
      </c>
    </row>
    <row r="250" spans="1:14" ht="14.25" collapsed="1" x14ac:dyDescent="0.25">
      <c r="A250" s="36" t="s">
        <v>258</v>
      </c>
      <c r="B250" s="1" t="s">
        <v>259</v>
      </c>
      <c r="C250" s="42">
        <f t="shared" si="21"/>
        <v>-2.5811397904421161</v>
      </c>
      <c r="D250" s="48"/>
      <c r="E250" s="20">
        <v>423</v>
      </c>
      <c r="F250" s="14">
        <v>493</v>
      </c>
      <c r="G250" s="49">
        <f t="shared" si="22"/>
        <v>-14.198782961460447</v>
      </c>
      <c r="H250" s="33">
        <f t="shared" si="23"/>
        <v>1.3099219620958751</v>
      </c>
      <c r="I250" s="33">
        <f t="shared" si="24"/>
        <v>1.6625636529187602</v>
      </c>
      <c r="J250" s="20">
        <v>3812</v>
      </c>
      <c r="K250" s="14">
        <v>3913</v>
      </c>
      <c r="L250" s="49">
        <f t="shared" si="25"/>
        <v>-2.5811397904421161</v>
      </c>
      <c r="M250" s="33">
        <f t="shared" si="26"/>
        <v>1.4045896033839851</v>
      </c>
      <c r="N250" s="34">
        <f t="shared" si="27"/>
        <v>1.573678982356939</v>
      </c>
    </row>
    <row r="251" spans="1:14" ht="14.25" hidden="1" outlineLevel="1" x14ac:dyDescent="0.25">
      <c r="A251" s="36"/>
      <c r="B251" s="50" t="s">
        <v>260</v>
      </c>
      <c r="C251" s="42">
        <f t="shared" si="21"/>
        <v>-14.699792960662524</v>
      </c>
      <c r="D251" s="48"/>
      <c r="E251" s="20">
        <v>150</v>
      </c>
      <c r="F251" s="14">
        <v>211</v>
      </c>
      <c r="G251" s="49">
        <f t="shared" si="22"/>
        <v>-28.90995260663507</v>
      </c>
      <c r="H251" s="33">
        <f t="shared" si="23"/>
        <v>0.46451133407655149</v>
      </c>
      <c r="I251" s="33">
        <f t="shared" si="24"/>
        <v>0.71156375408896233</v>
      </c>
      <c r="J251" s="20">
        <v>1236</v>
      </c>
      <c r="K251" s="14">
        <v>1449</v>
      </c>
      <c r="L251" s="49">
        <f t="shared" si="25"/>
        <v>-14.699792960662524</v>
      </c>
      <c r="M251" s="33">
        <f t="shared" si="26"/>
        <v>0.45542307182125008</v>
      </c>
      <c r="N251" s="34">
        <f t="shared" si="27"/>
        <v>0.5827398020534641</v>
      </c>
    </row>
    <row r="252" spans="1:14" ht="14.25" hidden="1" outlineLevel="1" x14ac:dyDescent="0.25">
      <c r="A252" s="36"/>
      <c r="B252" s="50" t="s">
        <v>261</v>
      </c>
      <c r="C252" s="42">
        <f t="shared" si="21"/>
        <v>27.04714640198511</v>
      </c>
      <c r="D252" s="48"/>
      <c r="E252" s="20">
        <v>120</v>
      </c>
      <c r="F252" s="14">
        <v>84</v>
      </c>
      <c r="G252" s="49">
        <f t="shared" si="22"/>
        <v>42.857142857142854</v>
      </c>
      <c r="H252" s="33">
        <f t="shared" si="23"/>
        <v>0.37160906726124115</v>
      </c>
      <c r="I252" s="33">
        <f t="shared" si="24"/>
        <v>0.28327656560887599</v>
      </c>
      <c r="J252" s="20">
        <v>1024</v>
      </c>
      <c r="K252" s="14">
        <v>806</v>
      </c>
      <c r="L252" s="49">
        <f t="shared" si="25"/>
        <v>27.04714640198511</v>
      </c>
      <c r="M252" s="33">
        <f t="shared" si="26"/>
        <v>0.37730843490692567</v>
      </c>
      <c r="N252" s="34">
        <f t="shared" si="27"/>
        <v>0.32414650134926987</v>
      </c>
    </row>
    <row r="253" spans="1:14" ht="14.25" hidden="1" outlineLevel="1" x14ac:dyDescent="0.25">
      <c r="A253" s="36"/>
      <c r="B253" s="50" t="s">
        <v>262</v>
      </c>
      <c r="C253" s="42">
        <f t="shared" si="21"/>
        <v>-12.135922330097088</v>
      </c>
      <c r="D253" s="48"/>
      <c r="E253" s="20">
        <v>96</v>
      </c>
      <c r="F253" s="14">
        <v>108</v>
      </c>
      <c r="G253" s="49">
        <f t="shared" si="22"/>
        <v>-11.111111111111111</v>
      </c>
      <c r="H253" s="33">
        <f t="shared" si="23"/>
        <v>0.29728725380899296</v>
      </c>
      <c r="I253" s="33">
        <f t="shared" si="24"/>
        <v>0.36421272721141201</v>
      </c>
      <c r="J253" s="20">
        <v>905</v>
      </c>
      <c r="K253" s="14">
        <v>1030</v>
      </c>
      <c r="L253" s="49">
        <f t="shared" si="25"/>
        <v>-12.135922330097088</v>
      </c>
      <c r="M253" s="33">
        <f t="shared" si="26"/>
        <v>0.33346106795973413</v>
      </c>
      <c r="N253" s="34">
        <f t="shared" si="27"/>
        <v>0.41423188137685851</v>
      </c>
    </row>
    <row r="254" spans="1:14" ht="14.25" hidden="1" outlineLevel="1" x14ac:dyDescent="0.25">
      <c r="A254" s="36"/>
      <c r="B254" s="50" t="s">
        <v>263</v>
      </c>
      <c r="C254" s="42">
        <f t="shared" si="21"/>
        <v>644.28571428571433</v>
      </c>
      <c r="D254" s="48"/>
      <c r="E254" s="20">
        <v>41</v>
      </c>
      <c r="F254" s="14">
        <v>70</v>
      </c>
      <c r="G254" s="49">
        <f t="shared" si="22"/>
        <v>-41.428571428571431</v>
      </c>
      <c r="H254" s="33">
        <f t="shared" si="23"/>
        <v>0.12696643131425739</v>
      </c>
      <c r="I254" s="33">
        <f t="shared" si="24"/>
        <v>0.23606380467406335</v>
      </c>
      <c r="J254" s="20">
        <v>521</v>
      </c>
      <c r="K254" s="14">
        <v>70</v>
      </c>
      <c r="L254" s="49">
        <f t="shared" si="25"/>
        <v>644.28571428571433</v>
      </c>
      <c r="M254" s="33">
        <f t="shared" si="26"/>
        <v>0.19197040486963698</v>
      </c>
      <c r="N254" s="34">
        <f t="shared" si="27"/>
        <v>2.8151681258621452E-2</v>
      </c>
    </row>
    <row r="255" spans="1:14" ht="14.25" hidden="1" outlineLevel="1" x14ac:dyDescent="0.25">
      <c r="A255" s="36"/>
      <c r="B255" s="50" t="s">
        <v>264</v>
      </c>
      <c r="C255" s="42">
        <f t="shared" si="21"/>
        <v>20.253164556962027</v>
      </c>
      <c r="D255" s="48"/>
      <c r="E255" s="20">
        <v>8</v>
      </c>
      <c r="F255" s="14">
        <v>12</v>
      </c>
      <c r="G255" s="49">
        <f t="shared" si="22"/>
        <v>-33.333333333333329</v>
      </c>
      <c r="H255" s="33">
        <f t="shared" si="23"/>
        <v>2.4773937817416079E-2</v>
      </c>
      <c r="I255" s="33">
        <f t="shared" si="24"/>
        <v>4.0468080801268E-2</v>
      </c>
      <c r="J255" s="20">
        <v>95</v>
      </c>
      <c r="K255" s="14">
        <v>79</v>
      </c>
      <c r="L255" s="49">
        <f t="shared" si="25"/>
        <v>20.253164556962027</v>
      </c>
      <c r="M255" s="33">
        <f t="shared" si="26"/>
        <v>3.5004200504060487E-2</v>
      </c>
      <c r="N255" s="34">
        <f t="shared" si="27"/>
        <v>3.1771183134729923E-2</v>
      </c>
    </row>
    <row r="256" spans="1:14" ht="14.25" hidden="1" outlineLevel="1" x14ac:dyDescent="0.25">
      <c r="A256" s="36"/>
      <c r="B256" s="50" t="s">
        <v>265</v>
      </c>
      <c r="C256" s="42">
        <f t="shared" si="21"/>
        <v>-23.52941176470588</v>
      </c>
      <c r="D256" s="48"/>
      <c r="E256" s="20">
        <v>8</v>
      </c>
      <c r="F256" s="14">
        <v>2</v>
      </c>
      <c r="G256" s="49">
        <f t="shared" si="22"/>
        <v>300</v>
      </c>
      <c r="H256" s="33">
        <f t="shared" si="23"/>
        <v>2.4773937817416079E-2</v>
      </c>
      <c r="I256" s="33">
        <f t="shared" si="24"/>
        <v>6.7446801335446669E-3</v>
      </c>
      <c r="J256" s="20">
        <v>26</v>
      </c>
      <c r="K256" s="14">
        <v>34</v>
      </c>
      <c r="L256" s="49">
        <f t="shared" si="25"/>
        <v>-23.52941176470588</v>
      </c>
      <c r="M256" s="33">
        <f t="shared" si="26"/>
        <v>9.580096980058659E-3</v>
      </c>
      <c r="N256" s="34">
        <f t="shared" si="27"/>
        <v>1.3673673754187562E-2</v>
      </c>
    </row>
    <row r="257" spans="1:14" ht="14.25" hidden="1" outlineLevel="1" x14ac:dyDescent="0.25">
      <c r="A257" s="36"/>
      <c r="B257" s="50" t="s">
        <v>266</v>
      </c>
      <c r="C257" s="42">
        <f t="shared" si="21"/>
        <v>-98.876404494382015</v>
      </c>
      <c r="D257" s="48"/>
      <c r="E257" s="20">
        <v>0</v>
      </c>
      <c r="F257" s="14">
        <v>6</v>
      </c>
      <c r="G257" s="49">
        <f t="shared" si="22"/>
        <v>-100</v>
      </c>
      <c r="H257" s="33" t="str">
        <f t="shared" si="23"/>
        <v/>
      </c>
      <c r="I257" s="33">
        <f t="shared" si="24"/>
        <v>2.0234040400634E-2</v>
      </c>
      <c r="J257" s="20">
        <v>5</v>
      </c>
      <c r="K257" s="14">
        <v>445</v>
      </c>
      <c r="L257" s="49">
        <f t="shared" si="25"/>
        <v>-98.876404494382015</v>
      </c>
      <c r="M257" s="33">
        <f t="shared" si="26"/>
        <v>1.8423263423189731E-3</v>
      </c>
      <c r="N257" s="34">
        <f t="shared" si="27"/>
        <v>0.17896425942980781</v>
      </c>
    </row>
    <row r="258" spans="1:14" ht="14.25" collapsed="1" x14ac:dyDescent="0.25">
      <c r="A258" s="36" t="s">
        <v>267</v>
      </c>
      <c r="B258" s="1" t="s">
        <v>268</v>
      </c>
      <c r="C258" s="42">
        <f t="shared" si="21"/>
        <v>16.988778054862845</v>
      </c>
      <c r="D258" s="48"/>
      <c r="E258" s="20">
        <v>555</v>
      </c>
      <c r="F258" s="14">
        <v>343</v>
      </c>
      <c r="G258" s="49">
        <f t="shared" si="22"/>
        <v>61.807580174927111</v>
      </c>
      <c r="H258" s="33">
        <f t="shared" si="23"/>
        <v>1.7186919360832404</v>
      </c>
      <c r="I258" s="33">
        <f t="shared" si="24"/>
        <v>1.1567126429029102</v>
      </c>
      <c r="J258" s="20">
        <v>3753</v>
      </c>
      <c r="K258" s="14">
        <v>3208</v>
      </c>
      <c r="L258" s="49">
        <f t="shared" si="25"/>
        <v>16.988778054862845</v>
      </c>
      <c r="M258" s="33">
        <f t="shared" si="26"/>
        <v>1.3828501525446211</v>
      </c>
      <c r="N258" s="34">
        <f t="shared" si="27"/>
        <v>1.2901513353951088</v>
      </c>
    </row>
    <row r="259" spans="1:14" ht="14.25" hidden="1" outlineLevel="1" x14ac:dyDescent="0.25">
      <c r="A259" s="36"/>
      <c r="B259" s="50" t="s">
        <v>269</v>
      </c>
      <c r="C259" s="42">
        <f t="shared" si="21"/>
        <v>17.863608931804468</v>
      </c>
      <c r="D259" s="48"/>
      <c r="E259" s="20">
        <v>309</v>
      </c>
      <c r="F259" s="14">
        <v>192</v>
      </c>
      <c r="G259" s="49">
        <f t="shared" si="22"/>
        <v>60.9375</v>
      </c>
      <c r="H259" s="33">
        <f t="shared" si="23"/>
        <v>0.956893348197696</v>
      </c>
      <c r="I259" s="33">
        <f t="shared" si="24"/>
        <v>0.647489292820288</v>
      </c>
      <c r="J259" s="20">
        <v>1953</v>
      </c>
      <c r="K259" s="14">
        <v>1657</v>
      </c>
      <c r="L259" s="49">
        <f t="shared" si="25"/>
        <v>17.863608931804468</v>
      </c>
      <c r="M259" s="33">
        <f t="shared" si="26"/>
        <v>0.71961266930979084</v>
      </c>
      <c r="N259" s="34">
        <f t="shared" si="27"/>
        <v>0.66639051207908218</v>
      </c>
    </row>
    <row r="260" spans="1:14" ht="14.25" hidden="1" outlineLevel="1" x14ac:dyDescent="0.25">
      <c r="A260" s="36"/>
      <c r="B260" s="50" t="s">
        <v>270</v>
      </c>
      <c r="C260" s="42">
        <f t="shared" si="21"/>
        <v>34.419109663409337</v>
      </c>
      <c r="D260" s="48"/>
      <c r="E260" s="20">
        <v>149</v>
      </c>
      <c r="F260" s="14">
        <v>59</v>
      </c>
      <c r="G260" s="49">
        <f t="shared" si="22"/>
        <v>152.54237288135593</v>
      </c>
      <c r="H260" s="33">
        <f t="shared" si="23"/>
        <v>0.46141459184937444</v>
      </c>
      <c r="I260" s="33">
        <f t="shared" si="24"/>
        <v>0.19896806393956767</v>
      </c>
      <c r="J260" s="20">
        <v>1238</v>
      </c>
      <c r="K260" s="14">
        <v>921</v>
      </c>
      <c r="L260" s="49">
        <f t="shared" si="25"/>
        <v>34.419109663409337</v>
      </c>
      <c r="M260" s="33">
        <f t="shared" si="26"/>
        <v>0.45616000235817772</v>
      </c>
      <c r="N260" s="34">
        <f t="shared" si="27"/>
        <v>0.3703956919884337</v>
      </c>
    </row>
    <row r="261" spans="1:14" ht="14.25" hidden="1" outlineLevel="1" x14ac:dyDescent="0.25">
      <c r="A261" s="36"/>
      <c r="B261" s="50" t="s">
        <v>271</v>
      </c>
      <c r="C261" s="42">
        <f t="shared" si="21"/>
        <v>-18.574514038876892</v>
      </c>
      <c r="D261" s="48"/>
      <c r="E261" s="20">
        <v>60</v>
      </c>
      <c r="F261" s="14">
        <v>78</v>
      </c>
      <c r="G261" s="49">
        <f t="shared" si="22"/>
        <v>-23.076923076923077</v>
      </c>
      <c r="H261" s="33">
        <f t="shared" si="23"/>
        <v>0.18580453363062058</v>
      </c>
      <c r="I261" s="33">
        <f t="shared" si="24"/>
        <v>0.26304252520824201</v>
      </c>
      <c r="J261" s="20">
        <v>377</v>
      </c>
      <c r="K261" s="14">
        <v>463</v>
      </c>
      <c r="L261" s="49">
        <f t="shared" si="25"/>
        <v>-18.574514038876892</v>
      </c>
      <c r="M261" s="33">
        <f t="shared" si="26"/>
        <v>0.13891140621085057</v>
      </c>
      <c r="N261" s="34">
        <f t="shared" si="27"/>
        <v>0.18620326318202474</v>
      </c>
    </row>
    <row r="262" spans="1:14" ht="14.25" hidden="1" outlineLevel="1" x14ac:dyDescent="0.25">
      <c r="A262" s="36"/>
      <c r="B262" s="50" t="s">
        <v>272</v>
      </c>
      <c r="C262" s="42">
        <f t="shared" si="21"/>
        <v>10.778443113772456</v>
      </c>
      <c r="D262" s="48"/>
      <c r="E262" s="20">
        <v>37</v>
      </c>
      <c r="F262" s="14">
        <v>14</v>
      </c>
      <c r="G262" s="49">
        <f t="shared" si="22"/>
        <v>164.28571428571428</v>
      </c>
      <c r="H262" s="33">
        <f t="shared" si="23"/>
        <v>0.11457946240554936</v>
      </c>
      <c r="I262" s="33">
        <f t="shared" si="24"/>
        <v>4.7212760934812664E-2</v>
      </c>
      <c r="J262" s="20">
        <v>185</v>
      </c>
      <c r="K262" s="14">
        <v>167</v>
      </c>
      <c r="L262" s="49">
        <f t="shared" si="25"/>
        <v>10.778443113772456</v>
      </c>
      <c r="M262" s="33">
        <f t="shared" si="26"/>
        <v>6.8166074665802004E-2</v>
      </c>
      <c r="N262" s="34">
        <f t="shared" si="27"/>
        <v>6.7161868145568321E-2</v>
      </c>
    </row>
    <row r="263" spans="1:14" ht="14.25" collapsed="1" x14ac:dyDescent="0.25">
      <c r="A263" s="36" t="s">
        <v>273</v>
      </c>
      <c r="B263" s="1" t="s">
        <v>274</v>
      </c>
      <c r="C263" s="42">
        <f t="shared" si="21"/>
        <v>-11.989032901296111</v>
      </c>
      <c r="D263" s="48"/>
      <c r="E263" s="20">
        <v>431</v>
      </c>
      <c r="F263" s="14">
        <v>430</v>
      </c>
      <c r="G263" s="49">
        <f t="shared" si="22"/>
        <v>0.23255813953488372</v>
      </c>
      <c r="H263" s="33">
        <f t="shared" si="23"/>
        <v>1.3346958999132912</v>
      </c>
      <c r="I263" s="33">
        <f t="shared" si="24"/>
        <v>1.4501062287121034</v>
      </c>
      <c r="J263" s="20">
        <v>3531</v>
      </c>
      <c r="K263" s="14">
        <v>4012</v>
      </c>
      <c r="L263" s="49">
        <f t="shared" si="25"/>
        <v>-11.989032901296111</v>
      </c>
      <c r="M263" s="33">
        <f t="shared" si="26"/>
        <v>1.3010508629456587</v>
      </c>
      <c r="N263" s="34">
        <f t="shared" si="27"/>
        <v>1.6134935029941324</v>
      </c>
    </row>
    <row r="264" spans="1:14" ht="14.25" hidden="1" outlineLevel="1" x14ac:dyDescent="0.25">
      <c r="A264" s="36"/>
      <c r="B264" s="50" t="s">
        <v>275</v>
      </c>
      <c r="C264" s="42">
        <f t="shared" si="21"/>
        <v>12.801204819277109</v>
      </c>
      <c r="D264" s="48"/>
      <c r="E264" s="20">
        <v>109</v>
      </c>
      <c r="F264" s="14">
        <v>83</v>
      </c>
      <c r="G264" s="49">
        <f t="shared" si="22"/>
        <v>31.325301204819279</v>
      </c>
      <c r="H264" s="33">
        <f t="shared" si="23"/>
        <v>0.3375449027622941</v>
      </c>
      <c r="I264" s="33">
        <f t="shared" si="24"/>
        <v>0.27990422554210365</v>
      </c>
      <c r="J264" s="20">
        <v>749</v>
      </c>
      <c r="K264" s="14">
        <v>664</v>
      </c>
      <c r="L264" s="49">
        <f t="shared" si="25"/>
        <v>12.801204819277109</v>
      </c>
      <c r="M264" s="33">
        <f t="shared" si="26"/>
        <v>0.27598048607938214</v>
      </c>
      <c r="N264" s="34">
        <f t="shared" si="27"/>
        <v>0.26703880508178063</v>
      </c>
    </row>
    <row r="265" spans="1:14" ht="14.25" hidden="1" outlineLevel="1" x14ac:dyDescent="0.25">
      <c r="A265" s="36"/>
      <c r="B265" s="50" t="s">
        <v>276</v>
      </c>
      <c r="C265" s="42">
        <f t="shared" si="21"/>
        <v>-17.541766109785204</v>
      </c>
      <c r="D265" s="48"/>
      <c r="E265" s="20">
        <v>71</v>
      </c>
      <c r="F265" s="14">
        <v>91</v>
      </c>
      <c r="G265" s="49">
        <f t="shared" si="22"/>
        <v>-21.978021978021978</v>
      </c>
      <c r="H265" s="33">
        <f t="shared" si="23"/>
        <v>0.21986869812956772</v>
      </c>
      <c r="I265" s="33">
        <f t="shared" si="24"/>
        <v>0.3068829460762823</v>
      </c>
      <c r="J265" s="20">
        <v>691</v>
      </c>
      <c r="K265" s="14">
        <v>838</v>
      </c>
      <c r="L265" s="49">
        <f t="shared" si="25"/>
        <v>-17.541766109785204</v>
      </c>
      <c r="M265" s="33">
        <f t="shared" si="26"/>
        <v>0.25460950050848208</v>
      </c>
      <c r="N265" s="34">
        <f t="shared" si="27"/>
        <v>0.33701584135321111</v>
      </c>
    </row>
    <row r="266" spans="1:14" ht="14.25" hidden="1" outlineLevel="1" x14ac:dyDescent="0.25">
      <c r="A266" s="36"/>
      <c r="B266" s="50" t="s">
        <v>277</v>
      </c>
      <c r="C266" s="42">
        <f t="shared" ref="C266:C329" si="28">IF(K266=0,"",SUM(((J266-K266)/K266)*100))</f>
        <v>-9.7357440890125169</v>
      </c>
      <c r="D266" s="48"/>
      <c r="E266" s="20">
        <v>84</v>
      </c>
      <c r="F266" s="14">
        <v>68</v>
      </c>
      <c r="G266" s="49">
        <f t="shared" ref="G266:G329" si="29">IF(F266=0,"",SUM(((E266-F266)/F266)*100))</f>
        <v>23.52941176470588</v>
      </c>
      <c r="H266" s="33">
        <f t="shared" ref="H266:H329" si="30">IF(E266=0,"",SUM((E266/CntPeriod)*100))</f>
        <v>0.2601263470828688</v>
      </c>
      <c r="I266" s="33">
        <f t="shared" ref="I266:I329" si="31">IF(F266=0,"",SUM((F266/CntPeriodPrevYear)*100))</f>
        <v>0.22931912454051867</v>
      </c>
      <c r="J266" s="20">
        <v>649</v>
      </c>
      <c r="K266" s="14">
        <v>719</v>
      </c>
      <c r="L266" s="49">
        <f t="shared" ref="L266:L329" si="32">IF(K266=0,"",SUM(((J266-K266)/K266)*100))</f>
        <v>-9.7357440890125169</v>
      </c>
      <c r="M266" s="33">
        <f t="shared" ref="M266:M329" si="33">IF(J266=0,"",SUM((J266/CntYearAck)*100))</f>
        <v>0.23913395923300271</v>
      </c>
      <c r="N266" s="34">
        <f t="shared" ref="N266:N329" si="34">IF(K266=0,"",SUM((K266/CntPrevYearAck)*100))</f>
        <v>0.28915798321355463</v>
      </c>
    </row>
    <row r="267" spans="1:14" ht="14.25" hidden="1" outlineLevel="1" x14ac:dyDescent="0.25">
      <c r="A267" s="36"/>
      <c r="B267" s="50" t="s">
        <v>278</v>
      </c>
      <c r="C267" s="42">
        <f t="shared" si="28"/>
        <v>-10.59322033898305</v>
      </c>
      <c r="D267" s="48"/>
      <c r="E267" s="20">
        <v>75</v>
      </c>
      <c r="F267" s="14">
        <v>67</v>
      </c>
      <c r="G267" s="49">
        <f t="shared" si="29"/>
        <v>11.940298507462686</v>
      </c>
      <c r="H267" s="33">
        <f t="shared" si="30"/>
        <v>0.23225566703827574</v>
      </c>
      <c r="I267" s="33">
        <f t="shared" si="31"/>
        <v>0.22594678447374633</v>
      </c>
      <c r="J267" s="20">
        <v>633</v>
      </c>
      <c r="K267" s="14">
        <v>708</v>
      </c>
      <c r="L267" s="49">
        <f t="shared" si="32"/>
        <v>-10.59322033898305</v>
      </c>
      <c r="M267" s="33">
        <f t="shared" si="33"/>
        <v>0.23323851493758196</v>
      </c>
      <c r="N267" s="34">
        <f t="shared" si="34"/>
        <v>0.28473414758719984</v>
      </c>
    </row>
    <row r="268" spans="1:14" ht="14.25" hidden="1" outlineLevel="1" x14ac:dyDescent="0.25">
      <c r="A268" s="36"/>
      <c r="B268" s="50" t="s">
        <v>279</v>
      </c>
      <c r="C268" s="42">
        <f t="shared" si="28"/>
        <v>-30.526315789473685</v>
      </c>
      <c r="D268" s="48"/>
      <c r="E268" s="20">
        <v>49</v>
      </c>
      <c r="F268" s="14">
        <v>62</v>
      </c>
      <c r="G268" s="49">
        <f t="shared" si="29"/>
        <v>-20.967741935483872</v>
      </c>
      <c r="H268" s="33">
        <f t="shared" si="30"/>
        <v>0.15174036913167349</v>
      </c>
      <c r="I268" s="33">
        <f t="shared" si="31"/>
        <v>0.20908508413988469</v>
      </c>
      <c r="J268" s="20">
        <v>330</v>
      </c>
      <c r="K268" s="14">
        <v>475</v>
      </c>
      <c r="L268" s="49">
        <f t="shared" si="32"/>
        <v>-30.526315789473685</v>
      </c>
      <c r="M268" s="33">
        <f t="shared" si="33"/>
        <v>0.12159353859305222</v>
      </c>
      <c r="N268" s="34">
        <f t="shared" si="34"/>
        <v>0.19102926568350273</v>
      </c>
    </row>
    <row r="269" spans="1:14" ht="14.25" hidden="1" outlineLevel="1" x14ac:dyDescent="0.25">
      <c r="A269" s="36"/>
      <c r="B269" s="50" t="s">
        <v>280</v>
      </c>
      <c r="C269" s="42">
        <f t="shared" si="28"/>
        <v>-18.115942028985508</v>
      </c>
      <c r="D269" s="48"/>
      <c r="E269" s="20">
        <v>27</v>
      </c>
      <c r="F269" s="14">
        <v>28</v>
      </c>
      <c r="G269" s="49">
        <f t="shared" si="29"/>
        <v>-3.5714285714285712</v>
      </c>
      <c r="H269" s="33">
        <f t="shared" si="30"/>
        <v>8.3612040133779264E-2</v>
      </c>
      <c r="I269" s="33">
        <f t="shared" si="31"/>
        <v>9.4425521869625328E-2</v>
      </c>
      <c r="J269" s="20">
        <v>226</v>
      </c>
      <c r="K269" s="14">
        <v>276</v>
      </c>
      <c r="L269" s="49">
        <f t="shared" si="32"/>
        <v>-18.115942028985508</v>
      </c>
      <c r="M269" s="33">
        <f t="shared" si="33"/>
        <v>8.3273150672817584E-2</v>
      </c>
      <c r="N269" s="34">
        <f t="shared" si="34"/>
        <v>0.11099805753399315</v>
      </c>
    </row>
    <row r="270" spans="1:14" ht="14.25" hidden="1" outlineLevel="1" x14ac:dyDescent="0.25">
      <c r="A270" s="36"/>
      <c r="B270" s="50" t="s">
        <v>281</v>
      </c>
      <c r="C270" s="42">
        <f t="shared" si="28"/>
        <v>-34.567901234567898</v>
      </c>
      <c r="D270" s="48"/>
      <c r="E270" s="20">
        <v>12</v>
      </c>
      <c r="F270" s="14">
        <v>18</v>
      </c>
      <c r="G270" s="49">
        <f t="shared" si="29"/>
        <v>-33.333333333333329</v>
      </c>
      <c r="H270" s="33">
        <f t="shared" si="30"/>
        <v>3.716090672612412E-2</v>
      </c>
      <c r="I270" s="33">
        <f t="shared" si="31"/>
        <v>6.0702121201902E-2</v>
      </c>
      <c r="J270" s="20">
        <v>159</v>
      </c>
      <c r="K270" s="14">
        <v>243</v>
      </c>
      <c r="L270" s="49">
        <f t="shared" si="32"/>
        <v>-34.567901234567898</v>
      </c>
      <c r="M270" s="33">
        <f t="shared" si="33"/>
        <v>5.8585977685743341E-2</v>
      </c>
      <c r="N270" s="34">
        <f t="shared" si="34"/>
        <v>9.7726550654928745E-2</v>
      </c>
    </row>
    <row r="271" spans="1:14" ht="14.25" hidden="1" outlineLevel="1" x14ac:dyDescent="0.25">
      <c r="A271" s="36"/>
      <c r="B271" s="50" t="s">
        <v>282</v>
      </c>
      <c r="C271" s="42">
        <f t="shared" si="28"/>
        <v>97.61904761904762</v>
      </c>
      <c r="D271" s="48"/>
      <c r="E271" s="20">
        <v>4</v>
      </c>
      <c r="F271" s="14">
        <v>11</v>
      </c>
      <c r="G271" s="49">
        <f t="shared" si="29"/>
        <v>-63.636363636363633</v>
      </c>
      <c r="H271" s="33">
        <f t="shared" si="30"/>
        <v>1.2386968908708039E-2</v>
      </c>
      <c r="I271" s="33">
        <f t="shared" si="31"/>
        <v>3.7095740734495661E-2</v>
      </c>
      <c r="J271" s="20">
        <v>83</v>
      </c>
      <c r="K271" s="14">
        <v>42</v>
      </c>
      <c r="L271" s="49">
        <f t="shared" si="32"/>
        <v>97.61904761904762</v>
      </c>
      <c r="M271" s="33">
        <f t="shared" si="33"/>
        <v>3.0582617282494954E-2</v>
      </c>
      <c r="N271" s="34">
        <f t="shared" si="34"/>
        <v>1.6891008755172871E-2</v>
      </c>
    </row>
    <row r="272" spans="1:14" ht="14.25" hidden="1" outlineLevel="1" x14ac:dyDescent="0.25">
      <c r="A272" s="36"/>
      <c r="B272" s="50" t="s">
        <v>283</v>
      </c>
      <c r="C272" s="42">
        <f t="shared" si="28"/>
        <v>-86.36363636363636</v>
      </c>
      <c r="D272" s="48"/>
      <c r="E272" s="20">
        <v>0</v>
      </c>
      <c r="F272" s="14">
        <v>2</v>
      </c>
      <c r="G272" s="49">
        <f t="shared" si="29"/>
        <v>-100</v>
      </c>
      <c r="H272" s="33" t="str">
        <f t="shared" si="30"/>
        <v/>
      </c>
      <c r="I272" s="33">
        <f t="shared" si="31"/>
        <v>6.7446801335446669E-3</v>
      </c>
      <c r="J272" s="20">
        <v>6</v>
      </c>
      <c r="K272" s="14">
        <v>44</v>
      </c>
      <c r="L272" s="49">
        <f t="shared" si="32"/>
        <v>-86.36363636363636</v>
      </c>
      <c r="M272" s="33">
        <f t="shared" si="33"/>
        <v>2.2107916107827678E-3</v>
      </c>
      <c r="N272" s="34">
        <f t="shared" si="34"/>
        <v>1.7695342505419199E-2</v>
      </c>
    </row>
    <row r="273" spans="1:14" ht="14.25" hidden="1" outlineLevel="1" x14ac:dyDescent="0.25">
      <c r="A273" s="36"/>
      <c r="B273" s="50" t="s">
        <v>284</v>
      </c>
      <c r="C273" s="42">
        <f t="shared" si="28"/>
        <v>150</v>
      </c>
      <c r="D273" s="48"/>
      <c r="E273" s="20">
        <v>0</v>
      </c>
      <c r="F273" s="14">
        <v>0</v>
      </c>
      <c r="G273" s="49" t="str">
        <f t="shared" si="29"/>
        <v/>
      </c>
      <c r="H273" s="33" t="str">
        <f t="shared" si="30"/>
        <v/>
      </c>
      <c r="I273" s="33" t="str">
        <f t="shared" si="31"/>
        <v/>
      </c>
      <c r="J273" s="20">
        <v>5</v>
      </c>
      <c r="K273" s="14">
        <v>2</v>
      </c>
      <c r="L273" s="49">
        <f t="shared" si="32"/>
        <v>150</v>
      </c>
      <c r="M273" s="33">
        <f t="shared" si="33"/>
        <v>1.8423263423189731E-3</v>
      </c>
      <c r="N273" s="34">
        <f t="shared" si="34"/>
        <v>8.0433375024632726E-4</v>
      </c>
    </row>
    <row r="274" spans="1:14" ht="14.25" hidden="1" outlineLevel="1" x14ac:dyDescent="0.25">
      <c r="A274" s="36"/>
      <c r="B274" s="50" t="s">
        <v>285</v>
      </c>
      <c r="C274" s="42">
        <f t="shared" si="28"/>
        <v>-100</v>
      </c>
      <c r="D274" s="48"/>
      <c r="E274" s="20">
        <v>0</v>
      </c>
      <c r="F274" s="14">
        <v>0</v>
      </c>
      <c r="G274" s="49" t="str">
        <f t="shared" si="29"/>
        <v/>
      </c>
      <c r="H274" s="33" t="str">
        <f t="shared" si="30"/>
        <v/>
      </c>
      <c r="I274" s="33" t="str">
        <f t="shared" si="31"/>
        <v/>
      </c>
      <c r="J274" s="20">
        <v>0</v>
      </c>
      <c r="K274" s="14">
        <v>1</v>
      </c>
      <c r="L274" s="49">
        <f t="shared" si="32"/>
        <v>-100</v>
      </c>
      <c r="M274" s="33" t="str">
        <f t="shared" si="33"/>
        <v/>
      </c>
      <c r="N274" s="34">
        <f t="shared" si="34"/>
        <v>4.0216687512316363E-4</v>
      </c>
    </row>
    <row r="275" spans="1:14" ht="14.25" collapsed="1" x14ac:dyDescent="0.25">
      <c r="A275" s="36" t="s">
        <v>286</v>
      </c>
      <c r="B275" s="1" t="s">
        <v>287</v>
      </c>
      <c r="C275" s="42">
        <f t="shared" si="28"/>
        <v>17.192848992012173</v>
      </c>
      <c r="D275" s="48"/>
      <c r="E275" s="20">
        <v>315</v>
      </c>
      <c r="F275" s="14">
        <v>274</v>
      </c>
      <c r="G275" s="49">
        <f t="shared" si="29"/>
        <v>14.963503649635038</v>
      </c>
      <c r="H275" s="33">
        <f t="shared" si="30"/>
        <v>0.97547380156075802</v>
      </c>
      <c r="I275" s="33">
        <f t="shared" si="31"/>
        <v>0.92402117829561925</v>
      </c>
      <c r="J275" s="20">
        <v>3081</v>
      </c>
      <c r="K275" s="14">
        <v>2629</v>
      </c>
      <c r="L275" s="49">
        <f t="shared" si="32"/>
        <v>17.192848992012173</v>
      </c>
      <c r="M275" s="33">
        <f t="shared" si="33"/>
        <v>1.1352414921369511</v>
      </c>
      <c r="N275" s="34">
        <f t="shared" si="34"/>
        <v>1.057296714698797</v>
      </c>
    </row>
    <row r="276" spans="1:14" ht="14.25" hidden="1" outlineLevel="1" x14ac:dyDescent="0.25">
      <c r="A276" s="36"/>
      <c r="B276" s="50" t="s">
        <v>288</v>
      </c>
      <c r="C276" s="42">
        <f t="shared" si="28"/>
        <v>-8.5376930063578556</v>
      </c>
      <c r="D276" s="48"/>
      <c r="E276" s="20">
        <v>136</v>
      </c>
      <c r="F276" s="14">
        <v>79</v>
      </c>
      <c r="G276" s="49">
        <f t="shared" si="29"/>
        <v>72.151898734177209</v>
      </c>
      <c r="H276" s="33">
        <f t="shared" si="30"/>
        <v>0.42115694289607331</v>
      </c>
      <c r="I276" s="33">
        <f t="shared" si="31"/>
        <v>0.26641486527501435</v>
      </c>
      <c r="J276" s="20">
        <v>1007</v>
      </c>
      <c r="K276" s="14">
        <v>1101</v>
      </c>
      <c r="L276" s="49">
        <f t="shared" si="32"/>
        <v>-8.5376930063578556</v>
      </c>
      <c r="M276" s="33">
        <f t="shared" si="33"/>
        <v>0.37104452534304116</v>
      </c>
      <c r="N276" s="34">
        <f t="shared" si="34"/>
        <v>0.44278572951060313</v>
      </c>
    </row>
    <row r="277" spans="1:14" ht="14.25" hidden="1" outlineLevel="1" x14ac:dyDescent="0.25">
      <c r="A277" s="36"/>
      <c r="B277" s="50" t="s">
        <v>289</v>
      </c>
      <c r="C277" s="42">
        <f t="shared" si="28"/>
        <v>-26.766917293233085</v>
      </c>
      <c r="D277" s="48"/>
      <c r="E277" s="20">
        <v>90</v>
      </c>
      <c r="F277" s="14">
        <v>92</v>
      </c>
      <c r="G277" s="49">
        <f t="shared" si="29"/>
        <v>-2.1739130434782608</v>
      </c>
      <c r="H277" s="33">
        <f t="shared" si="30"/>
        <v>0.27870680044593088</v>
      </c>
      <c r="I277" s="33">
        <f t="shared" si="31"/>
        <v>0.3102552861430547</v>
      </c>
      <c r="J277" s="20">
        <v>974</v>
      </c>
      <c r="K277" s="14">
        <v>1330</v>
      </c>
      <c r="L277" s="49">
        <f t="shared" si="32"/>
        <v>-26.766917293233085</v>
      </c>
      <c r="M277" s="33">
        <f t="shared" si="33"/>
        <v>0.35888517148373594</v>
      </c>
      <c r="N277" s="34">
        <f t="shared" si="34"/>
        <v>0.53488194391380761</v>
      </c>
    </row>
    <row r="278" spans="1:14" ht="14.25" hidden="1" outlineLevel="1" x14ac:dyDescent="0.25">
      <c r="A278" s="36"/>
      <c r="B278" s="50" t="s">
        <v>290</v>
      </c>
      <c r="C278" s="42">
        <f t="shared" si="28"/>
        <v>1238.3333333333333</v>
      </c>
      <c r="D278" s="48"/>
      <c r="E278" s="20">
        <v>67</v>
      </c>
      <c r="F278" s="14">
        <v>56</v>
      </c>
      <c r="G278" s="49">
        <f t="shared" si="29"/>
        <v>19.642857142857142</v>
      </c>
      <c r="H278" s="33">
        <f t="shared" si="30"/>
        <v>0.20748172922085964</v>
      </c>
      <c r="I278" s="33">
        <f t="shared" si="31"/>
        <v>0.18885104373925066</v>
      </c>
      <c r="J278" s="20">
        <v>803</v>
      </c>
      <c r="K278" s="14">
        <v>60</v>
      </c>
      <c r="L278" s="49">
        <f t="shared" si="32"/>
        <v>1238.3333333333333</v>
      </c>
      <c r="M278" s="33">
        <f t="shared" si="33"/>
        <v>0.29587761057642709</v>
      </c>
      <c r="N278" s="34">
        <f t="shared" si="34"/>
        <v>2.4130012507389817E-2</v>
      </c>
    </row>
    <row r="279" spans="1:14" ht="14.25" hidden="1" outlineLevel="1" x14ac:dyDescent="0.25">
      <c r="A279" s="36"/>
      <c r="B279" s="50" t="s">
        <v>291</v>
      </c>
      <c r="C279" s="42">
        <f t="shared" si="28"/>
        <v>125</v>
      </c>
      <c r="D279" s="48"/>
      <c r="E279" s="20">
        <v>22</v>
      </c>
      <c r="F279" s="14">
        <v>45</v>
      </c>
      <c r="G279" s="49">
        <f t="shared" si="29"/>
        <v>-51.111111111111107</v>
      </c>
      <c r="H279" s="33">
        <f t="shared" si="30"/>
        <v>6.8128328997894214E-2</v>
      </c>
      <c r="I279" s="33">
        <f t="shared" si="31"/>
        <v>0.15175530300475501</v>
      </c>
      <c r="J279" s="20">
        <v>297</v>
      </c>
      <c r="K279" s="14">
        <v>132</v>
      </c>
      <c r="L279" s="49">
        <f t="shared" si="32"/>
        <v>125</v>
      </c>
      <c r="M279" s="33">
        <f t="shared" si="33"/>
        <v>0.109434184733747</v>
      </c>
      <c r="N279" s="34">
        <f t="shared" si="34"/>
        <v>5.3086027516257593E-2</v>
      </c>
    </row>
    <row r="280" spans="1:14" ht="14.25" hidden="1" outlineLevel="1" x14ac:dyDescent="0.25">
      <c r="A280" s="36"/>
      <c r="B280" s="50" t="s">
        <v>292</v>
      </c>
      <c r="C280" s="42">
        <f t="shared" si="28"/>
        <v>-100</v>
      </c>
      <c r="D280" s="48"/>
      <c r="E280" s="20">
        <v>0</v>
      </c>
      <c r="F280" s="14">
        <v>2</v>
      </c>
      <c r="G280" s="49">
        <f t="shared" si="29"/>
        <v>-100</v>
      </c>
      <c r="H280" s="33" t="str">
        <f t="shared" si="30"/>
        <v/>
      </c>
      <c r="I280" s="33">
        <f t="shared" si="31"/>
        <v>6.7446801335446669E-3</v>
      </c>
      <c r="J280" s="20">
        <v>0</v>
      </c>
      <c r="K280" s="14">
        <v>6</v>
      </c>
      <c r="L280" s="49">
        <f t="shared" si="32"/>
        <v>-100</v>
      </c>
      <c r="M280" s="33" t="str">
        <f t="shared" si="33"/>
        <v/>
      </c>
      <c r="N280" s="34">
        <f t="shared" si="34"/>
        <v>2.4130012507389813E-3</v>
      </c>
    </row>
    <row r="281" spans="1:14" ht="14.25" collapsed="1" x14ac:dyDescent="0.25">
      <c r="A281" s="36" t="s">
        <v>293</v>
      </c>
      <c r="B281" s="1" t="s">
        <v>294</v>
      </c>
      <c r="C281" s="42">
        <f t="shared" si="28"/>
        <v>-20.742076784333936</v>
      </c>
      <c r="D281" s="48"/>
      <c r="E281" s="20">
        <v>485</v>
      </c>
      <c r="F281" s="14">
        <v>592</v>
      </c>
      <c r="G281" s="49">
        <f t="shared" si="29"/>
        <v>-18.074324324324326</v>
      </c>
      <c r="H281" s="33">
        <f t="shared" si="30"/>
        <v>1.5019199801808496</v>
      </c>
      <c r="I281" s="33">
        <f t="shared" si="31"/>
        <v>1.9964253195292214</v>
      </c>
      <c r="J281" s="20">
        <v>3076</v>
      </c>
      <c r="K281" s="14">
        <v>3881</v>
      </c>
      <c r="L281" s="49">
        <f t="shared" si="32"/>
        <v>-20.742076784333936</v>
      </c>
      <c r="M281" s="33">
        <f t="shared" si="33"/>
        <v>1.1333991657946323</v>
      </c>
      <c r="N281" s="34">
        <f t="shared" si="34"/>
        <v>1.560809642352998</v>
      </c>
    </row>
    <row r="282" spans="1:14" ht="14.25" hidden="1" outlineLevel="1" x14ac:dyDescent="0.25">
      <c r="A282" s="36"/>
      <c r="B282" s="50" t="s">
        <v>295</v>
      </c>
      <c r="C282" s="42">
        <f t="shared" si="28"/>
        <v>-20.275862068965516</v>
      </c>
      <c r="D282" s="48"/>
      <c r="E282" s="20">
        <v>285</v>
      </c>
      <c r="F282" s="14">
        <v>311</v>
      </c>
      <c r="G282" s="49">
        <f t="shared" si="29"/>
        <v>-8.360128617363344</v>
      </c>
      <c r="H282" s="33">
        <f t="shared" si="30"/>
        <v>0.88257153474544781</v>
      </c>
      <c r="I282" s="33">
        <f t="shared" si="31"/>
        <v>1.0487977607661956</v>
      </c>
      <c r="J282" s="20">
        <v>1734</v>
      </c>
      <c r="K282" s="14">
        <v>2175</v>
      </c>
      <c r="L282" s="49">
        <f t="shared" si="32"/>
        <v>-20.275862068965516</v>
      </c>
      <c r="M282" s="33">
        <f t="shared" si="33"/>
        <v>0.63891877551621989</v>
      </c>
      <c r="N282" s="34">
        <f t="shared" si="34"/>
        <v>0.8747129533928808</v>
      </c>
    </row>
    <row r="283" spans="1:14" ht="14.25" hidden="1" outlineLevel="1" x14ac:dyDescent="0.25">
      <c r="A283" s="36"/>
      <c r="B283" s="50" t="s">
        <v>296</v>
      </c>
      <c r="C283" s="42">
        <f t="shared" si="28"/>
        <v>-33.495482974287697</v>
      </c>
      <c r="D283" s="48"/>
      <c r="E283" s="20">
        <v>154</v>
      </c>
      <c r="F283" s="14">
        <v>213</v>
      </c>
      <c r="G283" s="49">
        <f t="shared" si="29"/>
        <v>-27.699530516431924</v>
      </c>
      <c r="H283" s="33">
        <f t="shared" si="30"/>
        <v>0.47689830298525954</v>
      </c>
      <c r="I283" s="33">
        <f t="shared" si="31"/>
        <v>0.71830843422250701</v>
      </c>
      <c r="J283" s="20">
        <v>957</v>
      </c>
      <c r="K283" s="14">
        <v>1439</v>
      </c>
      <c r="L283" s="49">
        <f t="shared" si="32"/>
        <v>-33.495482974287697</v>
      </c>
      <c r="M283" s="33">
        <f t="shared" si="33"/>
        <v>0.35262126191985144</v>
      </c>
      <c r="N283" s="34">
        <f t="shared" si="34"/>
        <v>0.57871813330223243</v>
      </c>
    </row>
    <row r="284" spans="1:14" ht="14.25" hidden="1" outlineLevel="1" x14ac:dyDescent="0.25">
      <c r="A284" s="36"/>
      <c r="B284" s="50" t="s">
        <v>297</v>
      </c>
      <c r="C284" s="42">
        <f t="shared" si="28"/>
        <v>66.844919786096256</v>
      </c>
      <c r="D284" s="48"/>
      <c r="E284" s="20">
        <v>32</v>
      </c>
      <c r="F284" s="14">
        <v>56</v>
      </c>
      <c r="G284" s="49">
        <f t="shared" si="29"/>
        <v>-42.857142857142854</v>
      </c>
      <c r="H284" s="33">
        <f t="shared" si="30"/>
        <v>9.9095751269664314E-2</v>
      </c>
      <c r="I284" s="33">
        <f t="shared" si="31"/>
        <v>0.18885104373925066</v>
      </c>
      <c r="J284" s="20">
        <v>312</v>
      </c>
      <c r="K284" s="14">
        <v>187</v>
      </c>
      <c r="L284" s="49">
        <f t="shared" si="32"/>
        <v>66.844919786096256</v>
      </c>
      <c r="M284" s="33">
        <f t="shared" si="33"/>
        <v>0.11496116376070392</v>
      </c>
      <c r="N284" s="34">
        <f t="shared" si="34"/>
        <v>7.5205205648031598E-2</v>
      </c>
    </row>
    <row r="285" spans="1:14" ht="14.25" hidden="1" outlineLevel="1" x14ac:dyDescent="0.25">
      <c r="A285" s="36"/>
      <c r="B285" s="50" t="s">
        <v>298</v>
      </c>
      <c r="C285" s="42">
        <f t="shared" si="28"/>
        <v>-5.4054054054054053</v>
      </c>
      <c r="D285" s="48"/>
      <c r="E285" s="20">
        <v>14</v>
      </c>
      <c r="F285" s="14">
        <v>12</v>
      </c>
      <c r="G285" s="49">
        <f t="shared" si="29"/>
        <v>16.666666666666664</v>
      </c>
      <c r="H285" s="33">
        <f t="shared" si="30"/>
        <v>4.3354391180478138E-2</v>
      </c>
      <c r="I285" s="33">
        <f t="shared" si="31"/>
        <v>4.0468080801268E-2</v>
      </c>
      <c r="J285" s="20">
        <v>70</v>
      </c>
      <c r="K285" s="14">
        <v>74</v>
      </c>
      <c r="L285" s="49">
        <f t="shared" si="32"/>
        <v>-5.4054054054054053</v>
      </c>
      <c r="M285" s="33">
        <f t="shared" si="33"/>
        <v>2.5792568792465619E-2</v>
      </c>
      <c r="N285" s="34">
        <f t="shared" si="34"/>
        <v>2.9760348759114111E-2</v>
      </c>
    </row>
    <row r="286" spans="1:14" ht="14.25" hidden="1" outlineLevel="1" x14ac:dyDescent="0.25">
      <c r="A286" s="36"/>
      <c r="B286" s="50" t="s">
        <v>299</v>
      </c>
      <c r="C286" s="42" t="str">
        <f t="shared" si="28"/>
        <v/>
      </c>
      <c r="D286" s="48"/>
      <c r="E286" s="20">
        <v>0</v>
      </c>
      <c r="F286" s="14">
        <v>0</v>
      </c>
      <c r="G286" s="49" t="str">
        <f t="shared" si="29"/>
        <v/>
      </c>
      <c r="H286" s="33" t="str">
        <f t="shared" si="30"/>
        <v/>
      </c>
      <c r="I286" s="33" t="str">
        <f t="shared" si="31"/>
        <v/>
      </c>
      <c r="J286" s="20">
        <v>3</v>
      </c>
      <c r="K286" s="14">
        <v>0</v>
      </c>
      <c r="L286" s="49" t="str">
        <f t="shared" si="32"/>
        <v/>
      </c>
      <c r="M286" s="33">
        <f t="shared" si="33"/>
        <v>1.1053958053913839E-3</v>
      </c>
      <c r="N286" s="34" t="str">
        <f t="shared" si="34"/>
        <v/>
      </c>
    </row>
    <row r="287" spans="1:14" ht="14.25" hidden="1" outlineLevel="1" x14ac:dyDescent="0.25">
      <c r="A287" s="36"/>
      <c r="B287" s="50" t="s">
        <v>300</v>
      </c>
      <c r="C287" s="42">
        <f t="shared" si="28"/>
        <v>-100</v>
      </c>
      <c r="D287" s="48"/>
      <c r="E287" s="20">
        <v>0</v>
      </c>
      <c r="F287" s="14">
        <v>0</v>
      </c>
      <c r="G287" s="49" t="str">
        <f t="shared" si="29"/>
        <v/>
      </c>
      <c r="H287" s="33" t="str">
        <f t="shared" si="30"/>
        <v/>
      </c>
      <c r="I287" s="33" t="str">
        <f t="shared" si="31"/>
        <v/>
      </c>
      <c r="J287" s="20">
        <v>0</v>
      </c>
      <c r="K287" s="14">
        <v>6</v>
      </c>
      <c r="L287" s="49">
        <f t="shared" si="32"/>
        <v>-100</v>
      </c>
      <c r="M287" s="33" t="str">
        <f t="shared" si="33"/>
        <v/>
      </c>
      <c r="N287" s="34">
        <f t="shared" si="34"/>
        <v>2.4130012507389813E-3</v>
      </c>
    </row>
    <row r="288" spans="1:14" ht="14.25" collapsed="1" x14ac:dyDescent="0.25">
      <c r="A288" s="36" t="s">
        <v>301</v>
      </c>
      <c r="B288" s="1" t="s">
        <v>302</v>
      </c>
      <c r="C288" s="42">
        <f t="shared" si="28"/>
        <v>-1.0571840461316675</v>
      </c>
      <c r="D288" s="48"/>
      <c r="E288" s="20">
        <v>293</v>
      </c>
      <c r="F288" s="14">
        <v>563</v>
      </c>
      <c r="G288" s="49">
        <f t="shared" si="29"/>
        <v>-47.957371225577269</v>
      </c>
      <c r="H288" s="33">
        <f t="shared" si="30"/>
        <v>0.90734547256286391</v>
      </c>
      <c r="I288" s="33">
        <f t="shared" si="31"/>
        <v>1.8986274575928237</v>
      </c>
      <c r="J288" s="20">
        <v>2059</v>
      </c>
      <c r="K288" s="14">
        <v>2081</v>
      </c>
      <c r="L288" s="49">
        <f t="shared" si="32"/>
        <v>-1.0571840461316675</v>
      </c>
      <c r="M288" s="33">
        <f t="shared" si="33"/>
        <v>0.75866998776695305</v>
      </c>
      <c r="N288" s="34">
        <f t="shared" si="34"/>
        <v>0.83690926713130342</v>
      </c>
    </row>
    <row r="289" spans="1:14" ht="14.25" hidden="1" outlineLevel="1" x14ac:dyDescent="0.25">
      <c r="A289" s="36"/>
      <c r="B289" s="50" t="s">
        <v>303</v>
      </c>
      <c r="C289" s="42">
        <f t="shared" si="28"/>
        <v>2.1367521367521367</v>
      </c>
      <c r="D289" s="48"/>
      <c r="E289" s="20">
        <v>182</v>
      </c>
      <c r="F289" s="14">
        <v>214</v>
      </c>
      <c r="G289" s="49">
        <f t="shared" si="29"/>
        <v>-14.953271028037381</v>
      </c>
      <c r="H289" s="33">
        <f t="shared" si="30"/>
        <v>0.56360708534621573</v>
      </c>
      <c r="I289" s="33">
        <f t="shared" si="31"/>
        <v>0.72168077428927935</v>
      </c>
      <c r="J289" s="20">
        <v>1434</v>
      </c>
      <c r="K289" s="14">
        <v>1404</v>
      </c>
      <c r="L289" s="49">
        <f t="shared" si="32"/>
        <v>2.1367521367521367</v>
      </c>
      <c r="M289" s="33">
        <f t="shared" si="33"/>
        <v>0.52837919497708141</v>
      </c>
      <c r="N289" s="34">
        <f t="shared" si="34"/>
        <v>0.56464229267292165</v>
      </c>
    </row>
    <row r="290" spans="1:14" ht="14.25" hidden="1" outlineLevel="1" x14ac:dyDescent="0.25">
      <c r="A290" s="36"/>
      <c r="B290" s="50" t="s">
        <v>304</v>
      </c>
      <c r="C290" s="42">
        <f t="shared" si="28"/>
        <v>33.450704225352112</v>
      </c>
      <c r="D290" s="48"/>
      <c r="E290" s="20">
        <v>60</v>
      </c>
      <c r="F290" s="14">
        <v>282</v>
      </c>
      <c r="G290" s="49">
        <f t="shared" si="29"/>
        <v>-78.723404255319153</v>
      </c>
      <c r="H290" s="33">
        <f t="shared" si="30"/>
        <v>0.18580453363062058</v>
      </c>
      <c r="I290" s="33">
        <f t="shared" si="31"/>
        <v>0.95099989882979807</v>
      </c>
      <c r="J290" s="20">
        <v>379</v>
      </c>
      <c r="K290" s="14">
        <v>284</v>
      </c>
      <c r="L290" s="49">
        <f t="shared" si="32"/>
        <v>33.450704225352112</v>
      </c>
      <c r="M290" s="33">
        <f t="shared" si="33"/>
        <v>0.13964833674777816</v>
      </c>
      <c r="N290" s="34">
        <f t="shared" si="34"/>
        <v>0.11421539253497845</v>
      </c>
    </row>
    <row r="291" spans="1:14" ht="14.25" hidden="1" outlineLevel="1" x14ac:dyDescent="0.25">
      <c r="A291" s="36"/>
      <c r="B291" s="50" t="s">
        <v>305</v>
      </c>
      <c r="C291" s="42">
        <f t="shared" si="28"/>
        <v>-36.84210526315789</v>
      </c>
      <c r="D291" s="48"/>
      <c r="E291" s="20">
        <v>51</v>
      </c>
      <c r="F291" s="14">
        <v>66</v>
      </c>
      <c r="G291" s="49">
        <f t="shared" si="29"/>
        <v>-22.727272727272727</v>
      </c>
      <c r="H291" s="33">
        <f t="shared" si="30"/>
        <v>0.15793385358602749</v>
      </c>
      <c r="I291" s="33">
        <f t="shared" si="31"/>
        <v>0.22257444440697402</v>
      </c>
      <c r="J291" s="20">
        <v>240</v>
      </c>
      <c r="K291" s="14">
        <v>380</v>
      </c>
      <c r="L291" s="49">
        <f t="shared" si="32"/>
        <v>-36.84210526315789</v>
      </c>
      <c r="M291" s="33">
        <f t="shared" si="33"/>
        <v>8.8431664431310703E-2</v>
      </c>
      <c r="N291" s="34">
        <f t="shared" si="34"/>
        <v>0.15282341254680218</v>
      </c>
    </row>
    <row r="292" spans="1:14" ht="14.25" hidden="1" outlineLevel="1" x14ac:dyDescent="0.25">
      <c r="A292" s="36"/>
      <c r="B292" s="50" t="s">
        <v>306</v>
      </c>
      <c r="C292" s="42">
        <f t="shared" si="28"/>
        <v>-53.846153846153847</v>
      </c>
      <c r="D292" s="48"/>
      <c r="E292" s="20">
        <v>0</v>
      </c>
      <c r="F292" s="14">
        <v>1</v>
      </c>
      <c r="G292" s="49">
        <f t="shared" si="29"/>
        <v>-100</v>
      </c>
      <c r="H292" s="33" t="str">
        <f t="shared" si="30"/>
        <v/>
      </c>
      <c r="I292" s="33">
        <f t="shared" si="31"/>
        <v>3.3723400667723335E-3</v>
      </c>
      <c r="J292" s="20">
        <v>6</v>
      </c>
      <c r="K292" s="14">
        <v>13</v>
      </c>
      <c r="L292" s="49">
        <f t="shared" si="32"/>
        <v>-53.846153846153847</v>
      </c>
      <c r="M292" s="33">
        <f t="shared" si="33"/>
        <v>2.2107916107827678E-3</v>
      </c>
      <c r="N292" s="34">
        <f t="shared" si="34"/>
        <v>5.2281693766011265E-3</v>
      </c>
    </row>
    <row r="293" spans="1:14" ht="14.25" collapsed="1" x14ac:dyDescent="0.25">
      <c r="A293" s="36" t="s">
        <v>307</v>
      </c>
      <c r="B293" s="1" t="s">
        <v>308</v>
      </c>
      <c r="C293" s="42">
        <f t="shared" si="28"/>
        <v>9.7617664148750727</v>
      </c>
      <c r="D293" s="48"/>
      <c r="E293" s="20">
        <v>233</v>
      </c>
      <c r="F293" s="14">
        <v>199</v>
      </c>
      <c r="G293" s="49">
        <f t="shared" si="29"/>
        <v>17.08542713567839</v>
      </c>
      <c r="H293" s="33">
        <f t="shared" si="30"/>
        <v>0.72154093893224325</v>
      </c>
      <c r="I293" s="33">
        <f t="shared" si="31"/>
        <v>0.67109567328769437</v>
      </c>
      <c r="J293" s="20">
        <v>1889</v>
      </c>
      <c r="K293" s="14">
        <v>1721</v>
      </c>
      <c r="L293" s="49">
        <f t="shared" si="32"/>
        <v>9.7617664148750727</v>
      </c>
      <c r="M293" s="33">
        <f t="shared" si="33"/>
        <v>0.69603089212810798</v>
      </c>
      <c r="N293" s="34">
        <f t="shared" si="34"/>
        <v>0.69212919208696455</v>
      </c>
    </row>
    <row r="294" spans="1:14" ht="14.25" hidden="1" outlineLevel="1" x14ac:dyDescent="0.25">
      <c r="A294" s="36"/>
      <c r="B294" s="50" t="s">
        <v>309</v>
      </c>
      <c r="C294" s="42">
        <f t="shared" si="28"/>
        <v>53.34538878842676</v>
      </c>
      <c r="D294" s="48"/>
      <c r="E294" s="20">
        <v>105</v>
      </c>
      <c r="F294" s="14">
        <v>103</v>
      </c>
      <c r="G294" s="49">
        <f t="shared" si="29"/>
        <v>1.9417475728155338</v>
      </c>
      <c r="H294" s="33">
        <f t="shared" si="30"/>
        <v>0.32515793385358605</v>
      </c>
      <c r="I294" s="33">
        <f t="shared" si="31"/>
        <v>0.34735102687755032</v>
      </c>
      <c r="J294" s="20">
        <v>848</v>
      </c>
      <c r="K294" s="14">
        <v>553</v>
      </c>
      <c r="L294" s="49">
        <f t="shared" si="32"/>
        <v>53.34538878842676</v>
      </c>
      <c r="M294" s="33">
        <f t="shared" si="33"/>
        <v>0.3124585476572978</v>
      </c>
      <c r="N294" s="34">
        <f t="shared" si="34"/>
        <v>0.22239828194310948</v>
      </c>
    </row>
    <row r="295" spans="1:14" ht="14.25" hidden="1" outlineLevel="1" x14ac:dyDescent="0.25">
      <c r="A295" s="36"/>
      <c r="B295" s="50" t="s">
        <v>310</v>
      </c>
      <c r="C295" s="42">
        <f t="shared" si="28"/>
        <v>1.0330578512396695</v>
      </c>
      <c r="D295" s="48"/>
      <c r="E295" s="20">
        <v>75</v>
      </c>
      <c r="F295" s="14">
        <v>46</v>
      </c>
      <c r="G295" s="49">
        <f t="shared" si="29"/>
        <v>63.04347826086957</v>
      </c>
      <c r="H295" s="33">
        <f t="shared" si="30"/>
        <v>0.23225566703827574</v>
      </c>
      <c r="I295" s="33">
        <f t="shared" si="31"/>
        <v>0.15512764307152735</v>
      </c>
      <c r="J295" s="20">
        <v>489</v>
      </c>
      <c r="K295" s="14">
        <v>484</v>
      </c>
      <c r="L295" s="49">
        <f t="shared" si="32"/>
        <v>1.0330578512396695</v>
      </c>
      <c r="M295" s="33">
        <f t="shared" si="33"/>
        <v>0.18017951627879555</v>
      </c>
      <c r="N295" s="34">
        <f t="shared" si="34"/>
        <v>0.19464876755961119</v>
      </c>
    </row>
    <row r="296" spans="1:14" ht="14.25" hidden="1" outlineLevel="1" x14ac:dyDescent="0.25">
      <c r="A296" s="36"/>
      <c r="B296" s="50" t="s">
        <v>311</v>
      </c>
      <c r="C296" s="42">
        <f t="shared" si="28"/>
        <v>-31.141199226305609</v>
      </c>
      <c r="D296" s="48"/>
      <c r="E296" s="20">
        <v>25</v>
      </c>
      <c r="F296" s="14">
        <v>49</v>
      </c>
      <c r="G296" s="49">
        <f t="shared" si="29"/>
        <v>-48.979591836734691</v>
      </c>
      <c r="H296" s="33">
        <f t="shared" si="30"/>
        <v>7.7418555679425252E-2</v>
      </c>
      <c r="I296" s="33">
        <f t="shared" si="31"/>
        <v>0.16524466327184434</v>
      </c>
      <c r="J296" s="20">
        <v>356</v>
      </c>
      <c r="K296" s="14">
        <v>517</v>
      </c>
      <c r="L296" s="49">
        <f t="shared" si="32"/>
        <v>-31.141199226305609</v>
      </c>
      <c r="M296" s="33">
        <f t="shared" si="33"/>
        <v>0.13117363557311087</v>
      </c>
      <c r="N296" s="34">
        <f t="shared" si="34"/>
        <v>0.20792027443867558</v>
      </c>
    </row>
    <row r="297" spans="1:14" ht="14.25" hidden="1" outlineLevel="1" x14ac:dyDescent="0.25">
      <c r="A297" s="36"/>
      <c r="B297" s="50" t="s">
        <v>312</v>
      </c>
      <c r="C297" s="42" t="str">
        <f t="shared" si="28"/>
        <v/>
      </c>
      <c r="D297" s="48"/>
      <c r="E297" s="20">
        <v>28</v>
      </c>
      <c r="F297" s="14">
        <v>0</v>
      </c>
      <c r="G297" s="49" t="str">
        <f t="shared" si="29"/>
        <v/>
      </c>
      <c r="H297" s="33">
        <f t="shared" si="30"/>
        <v>8.6708782360956277E-2</v>
      </c>
      <c r="I297" s="33" t="str">
        <f t="shared" si="31"/>
        <v/>
      </c>
      <c r="J297" s="20">
        <v>196</v>
      </c>
      <c r="K297" s="14">
        <v>0</v>
      </c>
      <c r="L297" s="49" t="str">
        <f t="shared" si="32"/>
        <v/>
      </c>
      <c r="M297" s="33">
        <f t="shared" si="33"/>
        <v>7.2219192618903749E-2</v>
      </c>
      <c r="N297" s="34" t="str">
        <f t="shared" si="34"/>
        <v/>
      </c>
    </row>
    <row r="298" spans="1:14" ht="14.25" hidden="1" outlineLevel="1" x14ac:dyDescent="0.25">
      <c r="A298" s="36"/>
      <c r="B298" s="50" t="s">
        <v>313</v>
      </c>
      <c r="C298" s="42">
        <f t="shared" si="28"/>
        <v>-100</v>
      </c>
      <c r="D298" s="48"/>
      <c r="E298" s="20">
        <v>0</v>
      </c>
      <c r="F298" s="14">
        <v>1</v>
      </c>
      <c r="G298" s="49">
        <f t="shared" si="29"/>
        <v>-100</v>
      </c>
      <c r="H298" s="33" t="str">
        <f t="shared" si="30"/>
        <v/>
      </c>
      <c r="I298" s="33">
        <f t="shared" si="31"/>
        <v>3.3723400667723335E-3</v>
      </c>
      <c r="J298" s="20">
        <v>0</v>
      </c>
      <c r="K298" s="14">
        <v>141</v>
      </c>
      <c r="L298" s="49">
        <f t="shared" si="32"/>
        <v>-100</v>
      </c>
      <c r="M298" s="33" t="str">
        <f t="shared" si="33"/>
        <v/>
      </c>
      <c r="N298" s="34">
        <f t="shared" si="34"/>
        <v>5.6705529392366068E-2</v>
      </c>
    </row>
    <row r="299" spans="1:14" ht="14.25" hidden="1" outlineLevel="1" x14ac:dyDescent="0.25">
      <c r="A299" s="36"/>
      <c r="B299" s="50" t="s">
        <v>314</v>
      </c>
      <c r="C299" s="42">
        <f t="shared" si="28"/>
        <v>-100</v>
      </c>
      <c r="D299" s="48"/>
      <c r="E299" s="20">
        <v>0</v>
      </c>
      <c r="F299" s="14">
        <v>0</v>
      </c>
      <c r="G299" s="49" t="str">
        <f t="shared" si="29"/>
        <v/>
      </c>
      <c r="H299" s="33" t="str">
        <f t="shared" si="30"/>
        <v/>
      </c>
      <c r="I299" s="33" t="str">
        <f t="shared" si="31"/>
        <v/>
      </c>
      <c r="J299" s="20">
        <v>0</v>
      </c>
      <c r="K299" s="14">
        <v>26</v>
      </c>
      <c r="L299" s="49">
        <f t="shared" si="32"/>
        <v>-100</v>
      </c>
      <c r="M299" s="33" t="str">
        <f t="shared" si="33"/>
        <v/>
      </c>
      <c r="N299" s="34">
        <f t="shared" si="34"/>
        <v>1.0456338753202253E-2</v>
      </c>
    </row>
    <row r="300" spans="1:14" ht="14.25" collapsed="1" x14ac:dyDescent="0.25">
      <c r="A300" s="36" t="s">
        <v>315</v>
      </c>
      <c r="B300" s="1" t="s">
        <v>316</v>
      </c>
      <c r="C300" s="42">
        <f t="shared" si="28"/>
        <v>20.471698113207548</v>
      </c>
      <c r="D300" s="48"/>
      <c r="E300" s="20">
        <v>179</v>
      </c>
      <c r="F300" s="14">
        <v>207</v>
      </c>
      <c r="G300" s="49">
        <f t="shared" si="29"/>
        <v>-13.526570048309178</v>
      </c>
      <c r="H300" s="33">
        <f t="shared" si="30"/>
        <v>0.55431685866468472</v>
      </c>
      <c r="I300" s="33">
        <f t="shared" si="31"/>
        <v>0.69807439382187308</v>
      </c>
      <c r="J300" s="20">
        <v>1277</v>
      </c>
      <c r="K300" s="14">
        <v>1060</v>
      </c>
      <c r="L300" s="49">
        <f t="shared" si="32"/>
        <v>20.471698113207548</v>
      </c>
      <c r="M300" s="33">
        <f t="shared" si="33"/>
        <v>0.47053014782826569</v>
      </c>
      <c r="N300" s="34">
        <f t="shared" si="34"/>
        <v>0.4262968876305534</v>
      </c>
    </row>
    <row r="301" spans="1:14" ht="14.25" hidden="1" outlineLevel="1" x14ac:dyDescent="0.25">
      <c r="A301" s="36"/>
      <c r="B301" s="50" t="s">
        <v>317</v>
      </c>
      <c r="C301" s="42">
        <f t="shared" si="28"/>
        <v>-7.448494453248812</v>
      </c>
      <c r="D301" s="48"/>
      <c r="E301" s="20">
        <v>81</v>
      </c>
      <c r="F301" s="14">
        <v>153</v>
      </c>
      <c r="G301" s="49">
        <f t="shared" si="29"/>
        <v>-47.058823529411761</v>
      </c>
      <c r="H301" s="33">
        <f t="shared" si="30"/>
        <v>0.25083612040133779</v>
      </c>
      <c r="I301" s="33">
        <f t="shared" si="31"/>
        <v>0.515968030216167</v>
      </c>
      <c r="J301" s="20">
        <v>584</v>
      </c>
      <c r="K301" s="14">
        <v>631</v>
      </c>
      <c r="L301" s="49">
        <f t="shared" si="32"/>
        <v>-7.448494453248812</v>
      </c>
      <c r="M301" s="33">
        <f t="shared" si="33"/>
        <v>0.21518371678285603</v>
      </c>
      <c r="N301" s="34">
        <f t="shared" si="34"/>
        <v>0.25376729820271621</v>
      </c>
    </row>
    <row r="302" spans="1:14" ht="14.25" hidden="1" outlineLevel="1" x14ac:dyDescent="0.25">
      <c r="A302" s="36"/>
      <c r="B302" s="50" t="s">
        <v>318</v>
      </c>
      <c r="C302" s="42">
        <f t="shared" si="28"/>
        <v>209.09090909090909</v>
      </c>
      <c r="D302" s="48"/>
      <c r="E302" s="20">
        <v>36</v>
      </c>
      <c r="F302" s="14">
        <v>13</v>
      </c>
      <c r="G302" s="49">
        <f t="shared" si="29"/>
        <v>176.92307692307691</v>
      </c>
      <c r="H302" s="33">
        <f t="shared" si="30"/>
        <v>0.11148272017837235</v>
      </c>
      <c r="I302" s="33">
        <f t="shared" si="31"/>
        <v>4.3840420868040332E-2</v>
      </c>
      <c r="J302" s="20">
        <v>306</v>
      </c>
      <c r="K302" s="14">
        <v>99</v>
      </c>
      <c r="L302" s="49">
        <f t="shared" si="32"/>
        <v>209.09090909090909</v>
      </c>
      <c r="M302" s="33">
        <f t="shared" si="33"/>
        <v>0.11275037214992115</v>
      </c>
      <c r="N302" s="34">
        <f t="shared" si="34"/>
        <v>3.9814520637193193E-2</v>
      </c>
    </row>
    <row r="303" spans="1:14" ht="14.25" hidden="1" outlineLevel="1" x14ac:dyDescent="0.25">
      <c r="A303" s="36"/>
      <c r="B303" s="50" t="s">
        <v>316</v>
      </c>
      <c r="C303" s="42">
        <f t="shared" si="28"/>
        <v>7.929515418502203</v>
      </c>
      <c r="D303" s="48"/>
      <c r="E303" s="20">
        <v>33</v>
      </c>
      <c r="F303" s="14">
        <v>28</v>
      </c>
      <c r="G303" s="49">
        <f t="shared" si="29"/>
        <v>17.857142857142858</v>
      </c>
      <c r="H303" s="33">
        <f t="shared" si="30"/>
        <v>0.10219249349684133</v>
      </c>
      <c r="I303" s="33">
        <f t="shared" si="31"/>
        <v>9.4425521869625328E-2</v>
      </c>
      <c r="J303" s="20">
        <v>245</v>
      </c>
      <c r="K303" s="14">
        <v>227</v>
      </c>
      <c r="L303" s="49">
        <f t="shared" si="32"/>
        <v>7.929515418502203</v>
      </c>
      <c r="M303" s="33">
        <f t="shared" si="33"/>
        <v>9.0273990773629673E-2</v>
      </c>
      <c r="N303" s="34">
        <f t="shared" si="34"/>
        <v>9.1291880652958138E-2</v>
      </c>
    </row>
    <row r="304" spans="1:14" ht="14.25" hidden="1" outlineLevel="1" x14ac:dyDescent="0.25">
      <c r="A304" s="36"/>
      <c r="B304" s="50" t="s">
        <v>319</v>
      </c>
      <c r="C304" s="42">
        <f t="shared" si="28"/>
        <v>37.864077669902912</v>
      </c>
      <c r="D304" s="48"/>
      <c r="E304" s="20">
        <v>29</v>
      </c>
      <c r="F304" s="14">
        <v>13</v>
      </c>
      <c r="G304" s="49">
        <f t="shared" si="29"/>
        <v>123.07692307692308</v>
      </c>
      <c r="H304" s="33">
        <f t="shared" si="30"/>
        <v>8.9805524588133276E-2</v>
      </c>
      <c r="I304" s="33">
        <f t="shared" si="31"/>
        <v>4.3840420868040332E-2</v>
      </c>
      <c r="J304" s="20">
        <v>142</v>
      </c>
      <c r="K304" s="14">
        <v>103</v>
      </c>
      <c r="L304" s="49">
        <f t="shared" si="32"/>
        <v>37.864077669902912</v>
      </c>
      <c r="M304" s="33">
        <f t="shared" si="33"/>
        <v>5.2322068121858828E-2</v>
      </c>
      <c r="N304" s="34">
        <f t="shared" si="34"/>
        <v>4.1423188137685855E-2</v>
      </c>
    </row>
    <row r="305" spans="1:14" ht="14.25" collapsed="1" x14ac:dyDescent="0.25">
      <c r="A305" s="36" t="s">
        <v>320</v>
      </c>
      <c r="B305" s="1" t="s">
        <v>321</v>
      </c>
      <c r="C305" s="42">
        <f t="shared" si="28"/>
        <v>1.5686274509803921</v>
      </c>
      <c r="D305" s="48"/>
      <c r="E305" s="20">
        <v>91</v>
      </c>
      <c r="F305" s="14">
        <v>74</v>
      </c>
      <c r="G305" s="49">
        <f t="shared" si="29"/>
        <v>22.972972972972975</v>
      </c>
      <c r="H305" s="33">
        <f t="shared" si="30"/>
        <v>0.28180354267310787</v>
      </c>
      <c r="I305" s="33">
        <f t="shared" si="31"/>
        <v>0.24955316494115268</v>
      </c>
      <c r="J305" s="20">
        <v>1036</v>
      </c>
      <c r="K305" s="14">
        <v>1020</v>
      </c>
      <c r="L305" s="49">
        <f t="shared" si="32"/>
        <v>1.5686274509803921</v>
      </c>
      <c r="M305" s="33">
        <f t="shared" si="33"/>
        <v>0.38173001812849122</v>
      </c>
      <c r="N305" s="34">
        <f t="shared" si="34"/>
        <v>0.4102102126256269</v>
      </c>
    </row>
    <row r="306" spans="1:14" ht="14.25" hidden="1" outlineLevel="1" x14ac:dyDescent="0.25">
      <c r="A306" s="36"/>
      <c r="B306" s="50" t="s">
        <v>322</v>
      </c>
      <c r="C306" s="42">
        <f t="shared" si="28"/>
        <v>12.578616352201259</v>
      </c>
      <c r="D306" s="48"/>
      <c r="E306" s="20">
        <v>37</v>
      </c>
      <c r="F306" s="14">
        <v>33</v>
      </c>
      <c r="G306" s="49">
        <f t="shared" si="29"/>
        <v>12.121212121212121</v>
      </c>
      <c r="H306" s="33">
        <f t="shared" si="30"/>
        <v>0.11457946240554936</v>
      </c>
      <c r="I306" s="33">
        <f t="shared" si="31"/>
        <v>0.11128722220348701</v>
      </c>
      <c r="J306" s="20">
        <v>358</v>
      </c>
      <c r="K306" s="14">
        <v>318</v>
      </c>
      <c r="L306" s="49">
        <f t="shared" si="32"/>
        <v>12.578616352201259</v>
      </c>
      <c r="M306" s="33">
        <f t="shared" si="33"/>
        <v>0.13191056611003846</v>
      </c>
      <c r="N306" s="34">
        <f t="shared" si="34"/>
        <v>0.12788906628916602</v>
      </c>
    </row>
    <row r="307" spans="1:14" ht="14.25" hidden="1" outlineLevel="1" x14ac:dyDescent="0.25">
      <c r="A307" s="36"/>
      <c r="B307" s="50">
        <v>911</v>
      </c>
      <c r="C307" s="42">
        <f t="shared" si="28"/>
        <v>23.902439024390244</v>
      </c>
      <c r="D307" s="48"/>
      <c r="E307" s="20">
        <v>4</v>
      </c>
      <c r="F307" s="14">
        <v>5</v>
      </c>
      <c r="G307" s="49">
        <f t="shared" si="29"/>
        <v>-20</v>
      </c>
      <c r="H307" s="33">
        <f t="shared" si="30"/>
        <v>1.2386968908708039E-2</v>
      </c>
      <c r="I307" s="33">
        <f t="shared" si="31"/>
        <v>1.6861700333861664E-2</v>
      </c>
      <c r="J307" s="20">
        <v>254</v>
      </c>
      <c r="K307" s="14">
        <v>205</v>
      </c>
      <c r="L307" s="49">
        <f t="shared" si="32"/>
        <v>23.902439024390244</v>
      </c>
      <c r="M307" s="33">
        <f t="shared" si="33"/>
        <v>9.3590178189803835E-2</v>
      </c>
      <c r="N307" s="34">
        <f t="shared" si="34"/>
        <v>8.2444209400248533E-2</v>
      </c>
    </row>
    <row r="308" spans="1:14" ht="14.25" hidden="1" outlineLevel="1" x14ac:dyDescent="0.25">
      <c r="A308" s="36"/>
      <c r="B308" s="50" t="s">
        <v>323</v>
      </c>
      <c r="C308" s="42">
        <f t="shared" si="28"/>
        <v>-21.35593220338983</v>
      </c>
      <c r="D308" s="48"/>
      <c r="E308" s="20">
        <v>28</v>
      </c>
      <c r="F308" s="14">
        <v>24</v>
      </c>
      <c r="G308" s="49">
        <f t="shared" si="29"/>
        <v>16.666666666666664</v>
      </c>
      <c r="H308" s="33">
        <f t="shared" si="30"/>
        <v>8.6708782360956277E-2</v>
      </c>
      <c r="I308" s="33">
        <f t="shared" si="31"/>
        <v>8.0936161602536E-2</v>
      </c>
      <c r="J308" s="20">
        <v>232</v>
      </c>
      <c r="K308" s="14">
        <v>295</v>
      </c>
      <c r="L308" s="49">
        <f t="shared" si="32"/>
        <v>-21.35593220338983</v>
      </c>
      <c r="M308" s="33">
        <f t="shared" si="33"/>
        <v>8.5483942283600345E-2</v>
      </c>
      <c r="N308" s="34">
        <f t="shared" si="34"/>
        <v>0.11863922816133325</v>
      </c>
    </row>
    <row r="309" spans="1:14" ht="14.25" hidden="1" outlineLevel="1" x14ac:dyDescent="0.25">
      <c r="A309" s="36"/>
      <c r="B309" s="50" t="s">
        <v>324</v>
      </c>
      <c r="C309" s="42">
        <f t="shared" si="28"/>
        <v>114.99999999999999</v>
      </c>
      <c r="D309" s="48"/>
      <c r="E309" s="20">
        <v>16</v>
      </c>
      <c r="F309" s="14">
        <v>0</v>
      </c>
      <c r="G309" s="49" t="str">
        <f t="shared" si="29"/>
        <v/>
      </c>
      <c r="H309" s="33">
        <f t="shared" si="30"/>
        <v>4.9547875634832157E-2</v>
      </c>
      <c r="I309" s="33" t="str">
        <f t="shared" si="31"/>
        <v/>
      </c>
      <c r="J309" s="20">
        <v>86</v>
      </c>
      <c r="K309" s="14">
        <v>40</v>
      </c>
      <c r="L309" s="49">
        <f t="shared" si="32"/>
        <v>114.99999999999999</v>
      </c>
      <c r="M309" s="33">
        <f t="shared" si="33"/>
        <v>3.1688013087886338E-2</v>
      </c>
      <c r="N309" s="34">
        <f t="shared" si="34"/>
        <v>1.6086675004926543E-2</v>
      </c>
    </row>
    <row r="310" spans="1:14" ht="14.25" hidden="1" outlineLevel="1" x14ac:dyDescent="0.25">
      <c r="A310" s="36"/>
      <c r="B310" s="50" t="s">
        <v>325</v>
      </c>
      <c r="C310" s="42">
        <f t="shared" si="28"/>
        <v>5.1948051948051948</v>
      </c>
      <c r="D310" s="48"/>
      <c r="E310" s="20">
        <v>2</v>
      </c>
      <c r="F310" s="14">
        <v>2</v>
      </c>
      <c r="G310" s="49">
        <f t="shared" si="29"/>
        <v>0</v>
      </c>
      <c r="H310" s="33">
        <f t="shared" si="30"/>
        <v>6.1934844543540197E-3</v>
      </c>
      <c r="I310" s="33">
        <f t="shared" si="31"/>
        <v>6.7446801335446669E-3</v>
      </c>
      <c r="J310" s="20">
        <v>81</v>
      </c>
      <c r="K310" s="14">
        <v>77</v>
      </c>
      <c r="L310" s="49">
        <f t="shared" si="32"/>
        <v>5.1948051948051948</v>
      </c>
      <c r="M310" s="33">
        <f t="shared" si="33"/>
        <v>2.9845686745567365E-2</v>
      </c>
      <c r="N310" s="34">
        <f t="shared" si="34"/>
        <v>3.0966849384483599E-2</v>
      </c>
    </row>
    <row r="311" spans="1:14" ht="14.25" hidden="1" outlineLevel="1" x14ac:dyDescent="0.25">
      <c r="A311" s="36"/>
      <c r="B311" s="50" t="s">
        <v>326</v>
      </c>
      <c r="C311" s="42">
        <f t="shared" si="28"/>
        <v>-70.588235294117652</v>
      </c>
      <c r="D311" s="48"/>
      <c r="E311" s="20">
        <v>4</v>
      </c>
      <c r="F311" s="14">
        <v>10</v>
      </c>
      <c r="G311" s="49">
        <f t="shared" si="29"/>
        <v>-60</v>
      </c>
      <c r="H311" s="33">
        <f t="shared" si="30"/>
        <v>1.2386968908708039E-2</v>
      </c>
      <c r="I311" s="33">
        <f t="shared" si="31"/>
        <v>3.3723400667723329E-2</v>
      </c>
      <c r="J311" s="20">
        <v>25</v>
      </c>
      <c r="K311" s="14">
        <v>85</v>
      </c>
      <c r="L311" s="49">
        <f t="shared" si="32"/>
        <v>-70.588235294117652</v>
      </c>
      <c r="M311" s="33">
        <f t="shared" si="33"/>
        <v>9.2116317115948643E-3</v>
      </c>
      <c r="N311" s="34">
        <f t="shared" si="34"/>
        <v>3.4184184385468906E-2</v>
      </c>
    </row>
    <row r="312" spans="1:14" ht="14.25" collapsed="1" x14ac:dyDescent="0.25">
      <c r="A312" s="36" t="s">
        <v>327</v>
      </c>
      <c r="B312" s="1" t="s">
        <v>328</v>
      </c>
      <c r="C312" s="42">
        <f t="shared" si="28"/>
        <v>-13.914027149321267</v>
      </c>
      <c r="D312" s="48"/>
      <c r="E312" s="20">
        <v>95</v>
      </c>
      <c r="F312" s="14">
        <v>86</v>
      </c>
      <c r="G312" s="49">
        <f t="shared" si="29"/>
        <v>10.465116279069768</v>
      </c>
      <c r="H312" s="33">
        <f t="shared" si="30"/>
        <v>0.29419051158181592</v>
      </c>
      <c r="I312" s="33">
        <f t="shared" si="31"/>
        <v>0.29002124574242066</v>
      </c>
      <c r="J312" s="20">
        <v>761</v>
      </c>
      <c r="K312" s="14">
        <v>884</v>
      </c>
      <c r="L312" s="49">
        <f t="shared" si="32"/>
        <v>-13.914027149321267</v>
      </c>
      <c r="M312" s="33">
        <f t="shared" si="33"/>
        <v>0.28040206930094769</v>
      </c>
      <c r="N312" s="34">
        <f t="shared" si="34"/>
        <v>0.35551551760887662</v>
      </c>
    </row>
    <row r="313" spans="1:14" ht="14.25" hidden="1" outlineLevel="1" x14ac:dyDescent="0.25">
      <c r="A313" s="36"/>
      <c r="B313" s="50" t="s">
        <v>329</v>
      </c>
      <c r="C313" s="42">
        <f t="shared" si="28"/>
        <v>-7.7181208053691277</v>
      </c>
      <c r="D313" s="48"/>
      <c r="E313" s="20">
        <v>25</v>
      </c>
      <c r="F313" s="14">
        <v>27</v>
      </c>
      <c r="G313" s="49">
        <f t="shared" si="29"/>
        <v>-7.4074074074074066</v>
      </c>
      <c r="H313" s="33">
        <f t="shared" si="30"/>
        <v>7.7418555679425252E-2</v>
      </c>
      <c r="I313" s="33">
        <f t="shared" si="31"/>
        <v>9.1053181802853003E-2</v>
      </c>
      <c r="J313" s="20">
        <v>275</v>
      </c>
      <c r="K313" s="14">
        <v>298</v>
      </c>
      <c r="L313" s="49">
        <f t="shared" si="32"/>
        <v>-7.7181208053691277</v>
      </c>
      <c r="M313" s="33">
        <f t="shared" si="33"/>
        <v>0.10132794882754352</v>
      </c>
      <c r="N313" s="34">
        <f t="shared" si="34"/>
        <v>0.11984572878670276</v>
      </c>
    </row>
    <row r="314" spans="1:14" ht="14.25" hidden="1" outlineLevel="1" x14ac:dyDescent="0.25">
      <c r="A314" s="36"/>
      <c r="B314" s="50" t="s">
        <v>330</v>
      </c>
      <c r="C314" s="42">
        <f t="shared" si="28"/>
        <v>-6.8965517241379306</v>
      </c>
      <c r="D314" s="48"/>
      <c r="E314" s="20">
        <v>33</v>
      </c>
      <c r="F314" s="14">
        <v>20</v>
      </c>
      <c r="G314" s="49">
        <f t="shared" si="29"/>
        <v>65</v>
      </c>
      <c r="H314" s="33">
        <f t="shared" si="30"/>
        <v>0.10219249349684133</v>
      </c>
      <c r="I314" s="33">
        <f t="shared" si="31"/>
        <v>6.7446801335446657E-2</v>
      </c>
      <c r="J314" s="20">
        <v>189</v>
      </c>
      <c r="K314" s="14">
        <v>203</v>
      </c>
      <c r="L314" s="49">
        <f t="shared" si="32"/>
        <v>-6.8965517241379306</v>
      </c>
      <c r="M314" s="33">
        <f t="shared" si="33"/>
        <v>6.9639935739657169E-2</v>
      </c>
      <c r="N314" s="34">
        <f t="shared" si="34"/>
        <v>8.1639875650002205E-2</v>
      </c>
    </row>
    <row r="315" spans="1:14" ht="14.25" hidden="1" outlineLevel="1" x14ac:dyDescent="0.25">
      <c r="A315" s="36"/>
      <c r="B315" s="50" t="s">
        <v>331</v>
      </c>
      <c r="C315" s="42">
        <f t="shared" si="28"/>
        <v>-18.867924528301888</v>
      </c>
      <c r="D315" s="48"/>
      <c r="E315" s="20">
        <v>12</v>
      </c>
      <c r="F315" s="14">
        <v>24</v>
      </c>
      <c r="G315" s="49">
        <f t="shared" si="29"/>
        <v>-50</v>
      </c>
      <c r="H315" s="33">
        <f t="shared" si="30"/>
        <v>3.716090672612412E-2</v>
      </c>
      <c r="I315" s="33">
        <f t="shared" si="31"/>
        <v>8.0936161602536E-2</v>
      </c>
      <c r="J315" s="20">
        <v>172</v>
      </c>
      <c r="K315" s="14">
        <v>212</v>
      </c>
      <c r="L315" s="49">
        <f t="shared" si="32"/>
        <v>-18.867924528301888</v>
      </c>
      <c r="M315" s="33">
        <f t="shared" si="33"/>
        <v>6.3376026175772676E-2</v>
      </c>
      <c r="N315" s="34">
        <f t="shared" si="34"/>
        <v>8.525937752611068E-2</v>
      </c>
    </row>
    <row r="316" spans="1:14" ht="14.25" hidden="1" outlineLevel="1" x14ac:dyDescent="0.25">
      <c r="A316" s="36"/>
      <c r="B316" s="50" t="s">
        <v>332</v>
      </c>
      <c r="C316" s="42">
        <f t="shared" si="28"/>
        <v>-26.900584795321635</v>
      </c>
      <c r="D316" s="48"/>
      <c r="E316" s="20">
        <v>25</v>
      </c>
      <c r="F316" s="14">
        <v>15</v>
      </c>
      <c r="G316" s="49">
        <f t="shared" si="29"/>
        <v>66.666666666666657</v>
      </c>
      <c r="H316" s="33">
        <f t="shared" si="30"/>
        <v>7.7418555679425252E-2</v>
      </c>
      <c r="I316" s="33">
        <f t="shared" si="31"/>
        <v>5.0585101001585003E-2</v>
      </c>
      <c r="J316" s="20">
        <v>125</v>
      </c>
      <c r="K316" s="14">
        <v>171</v>
      </c>
      <c r="L316" s="49">
        <f t="shared" si="32"/>
        <v>-26.900584795321635</v>
      </c>
      <c r="M316" s="33">
        <f t="shared" si="33"/>
        <v>4.6058158557974328E-2</v>
      </c>
      <c r="N316" s="34">
        <f t="shared" si="34"/>
        <v>6.8770535646060976E-2</v>
      </c>
    </row>
    <row r="317" spans="1:14" ht="14.25" collapsed="1" x14ac:dyDescent="0.25">
      <c r="A317" s="36" t="s">
        <v>333</v>
      </c>
      <c r="B317" s="1" t="s">
        <v>334</v>
      </c>
      <c r="C317" s="42">
        <f t="shared" si="28"/>
        <v>5.416666666666667</v>
      </c>
      <c r="D317" s="48"/>
      <c r="E317" s="20">
        <v>292</v>
      </c>
      <c r="F317" s="14">
        <v>85</v>
      </c>
      <c r="G317" s="49">
        <f t="shared" si="29"/>
        <v>243.52941176470586</v>
      </c>
      <c r="H317" s="33">
        <f t="shared" si="30"/>
        <v>0.90424873033568698</v>
      </c>
      <c r="I317" s="33">
        <f t="shared" si="31"/>
        <v>0.28664890567564832</v>
      </c>
      <c r="J317" s="20">
        <v>759</v>
      </c>
      <c r="K317" s="14">
        <v>720</v>
      </c>
      <c r="L317" s="49">
        <f t="shared" si="32"/>
        <v>5.416666666666667</v>
      </c>
      <c r="M317" s="33">
        <f t="shared" si="33"/>
        <v>0.2796651387640201</v>
      </c>
      <c r="N317" s="34">
        <f t="shared" si="34"/>
        <v>0.2895601500886778</v>
      </c>
    </row>
    <row r="318" spans="1:14" ht="14.25" hidden="1" outlineLevel="1" x14ac:dyDescent="0.25">
      <c r="A318" s="36"/>
      <c r="B318" s="50" t="s">
        <v>335</v>
      </c>
      <c r="C318" s="42">
        <f t="shared" si="28"/>
        <v>-13.888888888888889</v>
      </c>
      <c r="D318" s="48"/>
      <c r="E318" s="20">
        <v>163</v>
      </c>
      <c r="F318" s="14">
        <v>85</v>
      </c>
      <c r="G318" s="49">
        <f t="shared" si="29"/>
        <v>91.764705882352942</v>
      </c>
      <c r="H318" s="33">
        <f t="shared" si="30"/>
        <v>0.50476898302985262</v>
      </c>
      <c r="I318" s="33">
        <f t="shared" si="31"/>
        <v>0.28664890567564832</v>
      </c>
      <c r="J318" s="20">
        <v>620</v>
      </c>
      <c r="K318" s="14">
        <v>720</v>
      </c>
      <c r="L318" s="49">
        <f t="shared" si="32"/>
        <v>-13.888888888888889</v>
      </c>
      <c r="M318" s="33">
        <f t="shared" si="33"/>
        <v>0.22844846644755265</v>
      </c>
      <c r="N318" s="34">
        <f t="shared" si="34"/>
        <v>0.2895601500886778</v>
      </c>
    </row>
    <row r="319" spans="1:14" ht="14.25" hidden="1" outlineLevel="1" x14ac:dyDescent="0.25">
      <c r="A319" s="36"/>
      <c r="B319" s="50" t="s">
        <v>336</v>
      </c>
      <c r="C319" s="42" t="str">
        <f t="shared" si="28"/>
        <v/>
      </c>
      <c r="D319" s="48"/>
      <c r="E319" s="20">
        <v>129</v>
      </c>
      <c r="F319" s="14">
        <v>0</v>
      </c>
      <c r="G319" s="49" t="str">
        <f t="shared" si="29"/>
        <v/>
      </c>
      <c r="H319" s="33">
        <f t="shared" si="30"/>
        <v>0.3994797473058343</v>
      </c>
      <c r="I319" s="33" t="str">
        <f t="shared" si="31"/>
        <v/>
      </c>
      <c r="J319" s="20">
        <v>139</v>
      </c>
      <c r="K319" s="14">
        <v>0</v>
      </c>
      <c r="L319" s="49" t="str">
        <f t="shared" si="32"/>
        <v/>
      </c>
      <c r="M319" s="33">
        <f t="shared" si="33"/>
        <v>5.1216672316467454E-2</v>
      </c>
      <c r="N319" s="34" t="str">
        <f t="shared" si="34"/>
        <v/>
      </c>
    </row>
    <row r="320" spans="1:14" ht="14.25" collapsed="1" x14ac:dyDescent="0.25">
      <c r="A320" s="36" t="s">
        <v>337</v>
      </c>
      <c r="B320" s="1" t="s">
        <v>338</v>
      </c>
      <c r="C320" s="42">
        <f t="shared" si="28"/>
        <v>241.40625</v>
      </c>
      <c r="D320" s="48"/>
      <c r="E320" s="20">
        <v>36</v>
      </c>
      <c r="F320" s="14">
        <v>3</v>
      </c>
      <c r="G320" s="49">
        <f t="shared" si="29"/>
        <v>1100</v>
      </c>
      <c r="H320" s="33">
        <f t="shared" si="30"/>
        <v>0.11148272017837235</v>
      </c>
      <c r="I320" s="33">
        <f t="shared" si="31"/>
        <v>1.0117020200317E-2</v>
      </c>
      <c r="J320" s="20">
        <v>437</v>
      </c>
      <c r="K320" s="14">
        <v>128</v>
      </c>
      <c r="L320" s="49">
        <f t="shared" si="32"/>
        <v>241.40625</v>
      </c>
      <c r="M320" s="33">
        <f t="shared" si="33"/>
        <v>0.16101932231867824</v>
      </c>
      <c r="N320" s="34">
        <f t="shared" si="34"/>
        <v>5.1477360015764945E-2</v>
      </c>
    </row>
    <row r="321" spans="1:14" ht="14.25" hidden="1" outlineLevel="1" x14ac:dyDescent="0.25">
      <c r="A321" s="36"/>
      <c r="B321" s="50" t="s">
        <v>339</v>
      </c>
      <c r="C321" s="42" t="str">
        <f t="shared" si="28"/>
        <v/>
      </c>
      <c r="D321" s="48"/>
      <c r="E321" s="20">
        <v>14</v>
      </c>
      <c r="F321" s="14">
        <v>0</v>
      </c>
      <c r="G321" s="49" t="str">
        <f t="shared" si="29"/>
        <v/>
      </c>
      <c r="H321" s="33">
        <f t="shared" si="30"/>
        <v>4.3354391180478138E-2</v>
      </c>
      <c r="I321" s="33" t="str">
        <f t="shared" si="31"/>
        <v/>
      </c>
      <c r="J321" s="20">
        <v>242</v>
      </c>
      <c r="K321" s="14">
        <v>0</v>
      </c>
      <c r="L321" s="49" t="str">
        <f t="shared" si="32"/>
        <v/>
      </c>
      <c r="M321" s="33">
        <f t="shared" si="33"/>
        <v>8.9168594968238285E-2</v>
      </c>
      <c r="N321" s="34" t="str">
        <f t="shared" si="34"/>
        <v/>
      </c>
    </row>
    <row r="322" spans="1:14" ht="14.25" hidden="1" outlineLevel="1" x14ac:dyDescent="0.25">
      <c r="A322" s="36"/>
      <c r="B322" s="50" t="s">
        <v>340</v>
      </c>
      <c r="C322" s="42" t="str">
        <f t="shared" si="28"/>
        <v/>
      </c>
      <c r="D322" s="48"/>
      <c r="E322" s="20">
        <v>19</v>
      </c>
      <c r="F322" s="14">
        <v>0</v>
      </c>
      <c r="G322" s="49" t="str">
        <f t="shared" si="29"/>
        <v/>
      </c>
      <c r="H322" s="33">
        <f t="shared" si="30"/>
        <v>5.8838102316363182E-2</v>
      </c>
      <c r="I322" s="33" t="str">
        <f t="shared" si="31"/>
        <v/>
      </c>
      <c r="J322" s="20">
        <v>99</v>
      </c>
      <c r="K322" s="14">
        <v>0</v>
      </c>
      <c r="L322" s="49" t="str">
        <f t="shared" si="32"/>
        <v/>
      </c>
      <c r="M322" s="33">
        <f t="shared" si="33"/>
        <v>3.6478061577915666E-2</v>
      </c>
      <c r="N322" s="34" t="str">
        <f t="shared" si="34"/>
        <v/>
      </c>
    </row>
    <row r="323" spans="1:14" ht="14.25" hidden="1" outlineLevel="1" x14ac:dyDescent="0.25">
      <c r="A323" s="36"/>
      <c r="B323" s="50" t="s">
        <v>341</v>
      </c>
      <c r="C323" s="42">
        <f t="shared" si="28"/>
        <v>-21.568627450980394</v>
      </c>
      <c r="D323" s="48"/>
      <c r="E323" s="20">
        <v>2</v>
      </c>
      <c r="F323" s="14">
        <v>2</v>
      </c>
      <c r="G323" s="49">
        <f t="shared" si="29"/>
        <v>0</v>
      </c>
      <c r="H323" s="33">
        <f t="shared" si="30"/>
        <v>6.1934844543540197E-3</v>
      </c>
      <c r="I323" s="33">
        <f t="shared" si="31"/>
        <v>6.7446801335446669E-3</v>
      </c>
      <c r="J323" s="20">
        <v>80</v>
      </c>
      <c r="K323" s="14">
        <v>102</v>
      </c>
      <c r="L323" s="49">
        <f t="shared" si="32"/>
        <v>-21.568627450980394</v>
      </c>
      <c r="M323" s="33">
        <f t="shared" si="33"/>
        <v>2.947722147710357E-2</v>
      </c>
      <c r="N323" s="34">
        <f t="shared" si="34"/>
        <v>4.1021021262562692E-2</v>
      </c>
    </row>
    <row r="324" spans="1:14" ht="14.25" hidden="1" outlineLevel="1" x14ac:dyDescent="0.25">
      <c r="A324" s="36"/>
      <c r="B324" s="50" t="s">
        <v>342</v>
      </c>
      <c r="C324" s="42">
        <f t="shared" si="28"/>
        <v>-50</v>
      </c>
      <c r="D324" s="48"/>
      <c r="E324" s="20">
        <v>1</v>
      </c>
      <c r="F324" s="14">
        <v>1</v>
      </c>
      <c r="G324" s="49">
        <f t="shared" si="29"/>
        <v>0</v>
      </c>
      <c r="H324" s="33">
        <f t="shared" si="30"/>
        <v>3.0967422271770098E-3</v>
      </c>
      <c r="I324" s="33">
        <f t="shared" si="31"/>
        <v>3.3723400667723335E-3</v>
      </c>
      <c r="J324" s="20">
        <v>12</v>
      </c>
      <c r="K324" s="14">
        <v>24</v>
      </c>
      <c r="L324" s="49">
        <f t="shared" si="32"/>
        <v>-50</v>
      </c>
      <c r="M324" s="33">
        <f t="shared" si="33"/>
        <v>4.4215832215655356E-3</v>
      </c>
      <c r="N324" s="34">
        <f t="shared" si="34"/>
        <v>9.6520050029559254E-3</v>
      </c>
    </row>
    <row r="325" spans="1:14" ht="14.25" hidden="1" outlineLevel="1" x14ac:dyDescent="0.25">
      <c r="A325" s="36"/>
      <c r="B325" s="50" t="s">
        <v>343</v>
      </c>
      <c r="C325" s="42">
        <f t="shared" si="28"/>
        <v>300</v>
      </c>
      <c r="D325" s="48"/>
      <c r="E325" s="20">
        <v>0</v>
      </c>
      <c r="F325" s="14">
        <v>0</v>
      </c>
      <c r="G325" s="49" t="str">
        <f t="shared" si="29"/>
        <v/>
      </c>
      <c r="H325" s="33" t="str">
        <f t="shared" si="30"/>
        <v/>
      </c>
      <c r="I325" s="33" t="str">
        <f t="shared" si="31"/>
        <v/>
      </c>
      <c r="J325" s="20">
        <v>4</v>
      </c>
      <c r="K325" s="14">
        <v>1</v>
      </c>
      <c r="L325" s="49">
        <f t="shared" si="32"/>
        <v>300</v>
      </c>
      <c r="M325" s="33">
        <f t="shared" si="33"/>
        <v>1.4738610738551784E-3</v>
      </c>
      <c r="N325" s="34">
        <f t="shared" si="34"/>
        <v>4.0216687512316363E-4</v>
      </c>
    </row>
    <row r="326" spans="1:14" ht="14.25" hidden="1" outlineLevel="1" x14ac:dyDescent="0.25">
      <c r="A326" s="36"/>
      <c r="B326" s="50" t="s">
        <v>344</v>
      </c>
      <c r="C326" s="42">
        <f t="shared" si="28"/>
        <v>-100</v>
      </c>
      <c r="D326" s="48"/>
      <c r="E326" s="20">
        <v>0</v>
      </c>
      <c r="F326" s="14">
        <v>0</v>
      </c>
      <c r="G326" s="49" t="str">
        <f t="shared" si="29"/>
        <v/>
      </c>
      <c r="H326" s="33" t="str">
        <f t="shared" si="30"/>
        <v/>
      </c>
      <c r="I326" s="33" t="str">
        <f t="shared" si="31"/>
        <v/>
      </c>
      <c r="J326" s="20">
        <v>0</v>
      </c>
      <c r="K326" s="14">
        <v>1</v>
      </c>
      <c r="L326" s="49">
        <f t="shared" si="32"/>
        <v>-100</v>
      </c>
      <c r="M326" s="33" t="str">
        <f t="shared" si="33"/>
        <v/>
      </c>
      <c r="N326" s="34">
        <f t="shared" si="34"/>
        <v>4.0216687512316363E-4</v>
      </c>
    </row>
    <row r="327" spans="1:14" ht="14.25" collapsed="1" x14ac:dyDescent="0.25">
      <c r="A327" s="36" t="s">
        <v>345</v>
      </c>
      <c r="B327" s="1" t="s">
        <v>346</v>
      </c>
      <c r="C327" s="42">
        <f t="shared" si="28"/>
        <v>27.243589743589741</v>
      </c>
      <c r="D327" s="48"/>
      <c r="E327" s="20">
        <v>40</v>
      </c>
      <c r="F327" s="14">
        <v>17</v>
      </c>
      <c r="G327" s="49">
        <f t="shared" si="29"/>
        <v>135.29411764705884</v>
      </c>
      <c r="H327" s="33">
        <f t="shared" si="30"/>
        <v>0.12386968908708039</v>
      </c>
      <c r="I327" s="33">
        <f t="shared" si="31"/>
        <v>5.7329781135129668E-2</v>
      </c>
      <c r="J327" s="20">
        <v>397</v>
      </c>
      <c r="K327" s="14">
        <v>312</v>
      </c>
      <c r="L327" s="49">
        <f t="shared" si="32"/>
        <v>27.243589743589741</v>
      </c>
      <c r="M327" s="33">
        <f t="shared" si="33"/>
        <v>0.14628071158012645</v>
      </c>
      <c r="N327" s="34">
        <f t="shared" si="34"/>
        <v>0.12547606503842704</v>
      </c>
    </row>
    <row r="328" spans="1:14" ht="14.25" hidden="1" outlineLevel="1" x14ac:dyDescent="0.25">
      <c r="A328" s="36"/>
      <c r="B328" s="50" t="s">
        <v>347</v>
      </c>
      <c r="C328" s="42">
        <f t="shared" si="28"/>
        <v>-2.5773195876288657</v>
      </c>
      <c r="D328" s="48"/>
      <c r="E328" s="20">
        <v>15</v>
      </c>
      <c r="F328" s="14">
        <v>13</v>
      </c>
      <c r="G328" s="49">
        <f t="shared" si="29"/>
        <v>15.384615384615385</v>
      </c>
      <c r="H328" s="33">
        <f t="shared" si="30"/>
        <v>4.6451133407655144E-2</v>
      </c>
      <c r="I328" s="33">
        <f t="shared" si="31"/>
        <v>4.3840420868040332E-2</v>
      </c>
      <c r="J328" s="20">
        <v>189</v>
      </c>
      <c r="K328" s="14">
        <v>194</v>
      </c>
      <c r="L328" s="49">
        <f t="shared" si="32"/>
        <v>-2.5773195876288657</v>
      </c>
      <c r="M328" s="33">
        <f t="shared" si="33"/>
        <v>6.9639935739657169E-2</v>
      </c>
      <c r="N328" s="34">
        <f t="shared" si="34"/>
        <v>7.8020373773893731E-2</v>
      </c>
    </row>
    <row r="329" spans="1:14" ht="14.25" hidden="1" outlineLevel="1" x14ac:dyDescent="0.25">
      <c r="A329" s="36"/>
      <c r="B329" s="50" t="s">
        <v>348</v>
      </c>
      <c r="C329" s="42" t="str">
        <f t="shared" si="28"/>
        <v/>
      </c>
      <c r="D329" s="48"/>
      <c r="E329" s="20">
        <v>15</v>
      </c>
      <c r="F329" s="14">
        <v>0</v>
      </c>
      <c r="G329" s="49" t="str">
        <f t="shared" si="29"/>
        <v/>
      </c>
      <c r="H329" s="33">
        <f t="shared" si="30"/>
        <v>4.6451133407655144E-2</v>
      </c>
      <c r="I329" s="33" t="str">
        <f t="shared" si="31"/>
        <v/>
      </c>
      <c r="J329" s="20">
        <v>148</v>
      </c>
      <c r="K329" s="14">
        <v>0</v>
      </c>
      <c r="L329" s="49" t="str">
        <f t="shared" si="32"/>
        <v/>
      </c>
      <c r="M329" s="33">
        <f t="shared" si="33"/>
        <v>5.4532859732641603E-2</v>
      </c>
      <c r="N329" s="34" t="str">
        <f t="shared" si="34"/>
        <v/>
      </c>
    </row>
    <row r="330" spans="1:14" ht="14.25" hidden="1" outlineLevel="1" x14ac:dyDescent="0.25">
      <c r="A330" s="36"/>
      <c r="B330" s="50" t="s">
        <v>349</v>
      </c>
      <c r="C330" s="42">
        <f t="shared" ref="C330:C393" si="35">IF(K330=0,"",SUM(((J330-K330)/K330)*100))</f>
        <v>-46.846846846846844</v>
      </c>
      <c r="D330" s="48"/>
      <c r="E330" s="20">
        <v>10</v>
      </c>
      <c r="F330" s="14">
        <v>4</v>
      </c>
      <c r="G330" s="49">
        <f t="shared" ref="G330:G393" si="36">IF(F330=0,"",SUM(((E330-F330)/F330)*100))</f>
        <v>150</v>
      </c>
      <c r="H330" s="33">
        <f t="shared" ref="H330:H393" si="37">IF(E330=0,"",SUM((E330/CntPeriod)*100))</f>
        <v>3.0967422271770097E-2</v>
      </c>
      <c r="I330" s="33">
        <f t="shared" ref="I330:I393" si="38">IF(F330=0,"",SUM((F330/CntPeriodPrevYear)*100))</f>
        <v>1.3489360267089334E-2</v>
      </c>
      <c r="J330" s="20">
        <v>59</v>
      </c>
      <c r="K330" s="14">
        <v>111</v>
      </c>
      <c r="L330" s="49">
        <f t="shared" ref="L330:L393" si="39">IF(K330=0,"",SUM(((J330-K330)/K330)*100))</f>
        <v>-46.846846846846844</v>
      </c>
      <c r="M330" s="33">
        <f t="shared" ref="M330:M393" si="40">IF(J330=0,"",SUM((J330/CntYearAck)*100))</f>
        <v>2.1739450839363881E-2</v>
      </c>
      <c r="N330" s="34">
        <f t="shared" ref="N330:N393" si="41">IF(K330=0,"",SUM((K330/CntPrevYearAck)*100))</f>
        <v>4.4640523138671159E-2</v>
      </c>
    </row>
    <row r="331" spans="1:14" ht="14.25" hidden="1" outlineLevel="1" x14ac:dyDescent="0.25">
      <c r="A331" s="36"/>
      <c r="B331" s="50" t="s">
        <v>350</v>
      </c>
      <c r="C331" s="42" t="str">
        <f t="shared" si="35"/>
        <v/>
      </c>
      <c r="D331" s="48"/>
      <c r="E331" s="20">
        <v>0</v>
      </c>
      <c r="F331" s="14">
        <v>0</v>
      </c>
      <c r="G331" s="49" t="str">
        <f t="shared" si="36"/>
        <v/>
      </c>
      <c r="H331" s="33" t="str">
        <f t="shared" si="37"/>
        <v/>
      </c>
      <c r="I331" s="33" t="str">
        <f t="shared" si="38"/>
        <v/>
      </c>
      <c r="J331" s="20">
        <v>1</v>
      </c>
      <c r="K331" s="14">
        <v>0</v>
      </c>
      <c r="L331" s="49" t="str">
        <f t="shared" si="39"/>
        <v/>
      </c>
      <c r="M331" s="33">
        <f t="shared" si="40"/>
        <v>3.684652684637946E-4</v>
      </c>
      <c r="N331" s="34" t="str">
        <f t="shared" si="41"/>
        <v/>
      </c>
    </row>
    <row r="332" spans="1:14" ht="14.25" hidden="1" outlineLevel="1" x14ac:dyDescent="0.25">
      <c r="A332" s="36"/>
      <c r="B332" s="50" t="s">
        <v>351</v>
      </c>
      <c r="C332" s="42">
        <f t="shared" si="35"/>
        <v>-100</v>
      </c>
      <c r="D332" s="48"/>
      <c r="E332" s="20">
        <v>0</v>
      </c>
      <c r="F332" s="14">
        <v>0</v>
      </c>
      <c r="G332" s="49" t="str">
        <f t="shared" si="36"/>
        <v/>
      </c>
      <c r="H332" s="33" t="str">
        <f t="shared" si="37"/>
        <v/>
      </c>
      <c r="I332" s="33" t="str">
        <f t="shared" si="38"/>
        <v/>
      </c>
      <c r="J332" s="20">
        <v>0</v>
      </c>
      <c r="K332" s="14">
        <v>7</v>
      </c>
      <c r="L332" s="49">
        <f t="shared" si="39"/>
        <v>-100</v>
      </c>
      <c r="M332" s="33" t="str">
        <f t="shared" si="40"/>
        <v/>
      </c>
      <c r="N332" s="34">
        <f t="shared" si="41"/>
        <v>2.8151681258621452E-3</v>
      </c>
    </row>
    <row r="333" spans="1:14" ht="14.25" collapsed="1" x14ac:dyDescent="0.25">
      <c r="A333" s="36" t="s">
        <v>352</v>
      </c>
      <c r="B333" s="1" t="s">
        <v>353</v>
      </c>
      <c r="C333" s="42">
        <f t="shared" si="35"/>
        <v>-26.923076923076923</v>
      </c>
      <c r="D333" s="48"/>
      <c r="E333" s="20">
        <v>49</v>
      </c>
      <c r="F333" s="14">
        <v>33</v>
      </c>
      <c r="G333" s="49">
        <f t="shared" si="36"/>
        <v>48.484848484848484</v>
      </c>
      <c r="H333" s="33">
        <f t="shared" si="37"/>
        <v>0.15174036913167349</v>
      </c>
      <c r="I333" s="33">
        <f t="shared" si="38"/>
        <v>0.11128722220348701</v>
      </c>
      <c r="J333" s="20">
        <v>285</v>
      </c>
      <c r="K333" s="14">
        <v>390</v>
      </c>
      <c r="L333" s="49">
        <f t="shared" si="39"/>
        <v>-26.923076923076923</v>
      </c>
      <c r="M333" s="33">
        <f t="shared" si="40"/>
        <v>0.10501260151218146</v>
      </c>
      <c r="N333" s="34">
        <f t="shared" si="41"/>
        <v>0.15684508129803382</v>
      </c>
    </row>
    <row r="334" spans="1:14" ht="14.25" hidden="1" outlineLevel="1" x14ac:dyDescent="0.25">
      <c r="A334" s="36"/>
      <c r="B334" s="50" t="s">
        <v>354</v>
      </c>
      <c r="C334" s="42">
        <f t="shared" si="35"/>
        <v>-26.923076923076923</v>
      </c>
      <c r="D334" s="48"/>
      <c r="E334" s="20">
        <v>49</v>
      </c>
      <c r="F334" s="14">
        <v>33</v>
      </c>
      <c r="G334" s="49">
        <f t="shared" si="36"/>
        <v>48.484848484848484</v>
      </c>
      <c r="H334" s="33">
        <f t="shared" si="37"/>
        <v>0.15174036913167349</v>
      </c>
      <c r="I334" s="33">
        <f t="shared" si="38"/>
        <v>0.11128722220348701</v>
      </c>
      <c r="J334" s="20">
        <v>285</v>
      </c>
      <c r="K334" s="14">
        <v>390</v>
      </c>
      <c r="L334" s="49">
        <f t="shared" si="39"/>
        <v>-26.923076923076923</v>
      </c>
      <c r="M334" s="33">
        <f t="shared" si="40"/>
        <v>0.10501260151218146</v>
      </c>
      <c r="N334" s="34">
        <f t="shared" si="41"/>
        <v>0.15684508129803382</v>
      </c>
    </row>
    <row r="335" spans="1:14" ht="14.25" collapsed="1" x14ac:dyDescent="0.25">
      <c r="A335" s="36" t="s">
        <v>355</v>
      </c>
      <c r="B335" s="1" t="s">
        <v>356</v>
      </c>
      <c r="C335" s="42">
        <f t="shared" si="35"/>
        <v>9.375</v>
      </c>
      <c r="D335" s="48"/>
      <c r="E335" s="20">
        <v>41</v>
      </c>
      <c r="F335" s="14">
        <v>11</v>
      </c>
      <c r="G335" s="49">
        <f t="shared" si="36"/>
        <v>272.72727272727269</v>
      </c>
      <c r="H335" s="33">
        <f t="shared" si="37"/>
        <v>0.12696643131425739</v>
      </c>
      <c r="I335" s="33">
        <f t="shared" si="38"/>
        <v>3.7095740734495661E-2</v>
      </c>
      <c r="J335" s="20">
        <v>105</v>
      </c>
      <c r="K335" s="14">
        <v>96</v>
      </c>
      <c r="L335" s="49">
        <f t="shared" si="39"/>
        <v>9.375</v>
      </c>
      <c r="M335" s="33">
        <f t="shared" si="40"/>
        <v>3.8688853188698434E-2</v>
      </c>
      <c r="N335" s="34">
        <f t="shared" si="41"/>
        <v>3.8608020011823702E-2</v>
      </c>
    </row>
    <row r="336" spans="1:14" ht="14.25" hidden="1" outlineLevel="1" x14ac:dyDescent="0.25">
      <c r="A336" s="36"/>
      <c r="B336" s="50" t="s">
        <v>357</v>
      </c>
      <c r="C336" s="42">
        <f t="shared" si="35"/>
        <v>-23.076923076923077</v>
      </c>
      <c r="D336" s="48"/>
      <c r="E336" s="20">
        <v>7</v>
      </c>
      <c r="F336" s="14">
        <v>11</v>
      </c>
      <c r="G336" s="49">
        <f t="shared" si="36"/>
        <v>-36.363636363636367</v>
      </c>
      <c r="H336" s="33">
        <f t="shared" si="37"/>
        <v>2.1677195590239069E-2</v>
      </c>
      <c r="I336" s="33">
        <f t="shared" si="38"/>
        <v>3.7095740734495661E-2</v>
      </c>
      <c r="J336" s="20">
        <v>70</v>
      </c>
      <c r="K336" s="14">
        <v>91</v>
      </c>
      <c r="L336" s="49">
        <f t="shared" si="39"/>
        <v>-23.076923076923077</v>
      </c>
      <c r="M336" s="33">
        <f t="shared" si="40"/>
        <v>2.5792568792465619E-2</v>
      </c>
      <c r="N336" s="34">
        <f t="shared" si="41"/>
        <v>3.6597185636207889E-2</v>
      </c>
    </row>
    <row r="337" spans="1:14" ht="14.25" hidden="1" outlineLevel="1" x14ac:dyDescent="0.25">
      <c r="A337" s="36"/>
      <c r="B337" s="50" t="s">
        <v>358</v>
      </c>
      <c r="C337" s="42" t="str">
        <f t="shared" si="35"/>
        <v/>
      </c>
      <c r="D337" s="48"/>
      <c r="E337" s="20">
        <v>34</v>
      </c>
      <c r="F337" s="14">
        <v>0</v>
      </c>
      <c r="G337" s="49" t="str">
        <f t="shared" si="36"/>
        <v/>
      </c>
      <c r="H337" s="33">
        <f t="shared" si="37"/>
        <v>0.10528923572401833</v>
      </c>
      <c r="I337" s="33" t="str">
        <f t="shared" si="38"/>
        <v/>
      </c>
      <c r="J337" s="20">
        <v>35</v>
      </c>
      <c r="K337" s="14">
        <v>0</v>
      </c>
      <c r="L337" s="49" t="str">
        <f t="shared" si="39"/>
        <v/>
      </c>
      <c r="M337" s="33">
        <f t="shared" si="40"/>
        <v>1.289628439623281E-2</v>
      </c>
      <c r="N337" s="34" t="str">
        <f t="shared" si="41"/>
        <v/>
      </c>
    </row>
    <row r="338" spans="1:14" ht="14.25" hidden="1" outlineLevel="1" x14ac:dyDescent="0.25">
      <c r="A338" s="36"/>
      <c r="B338" s="50" t="s">
        <v>359</v>
      </c>
      <c r="C338" s="42">
        <f t="shared" si="35"/>
        <v>-100</v>
      </c>
      <c r="D338" s="48"/>
      <c r="E338" s="20">
        <v>0</v>
      </c>
      <c r="F338" s="14">
        <v>0</v>
      </c>
      <c r="G338" s="49" t="str">
        <f t="shared" si="36"/>
        <v/>
      </c>
      <c r="H338" s="33" t="str">
        <f t="shared" si="37"/>
        <v/>
      </c>
      <c r="I338" s="33" t="str">
        <f t="shared" si="38"/>
        <v/>
      </c>
      <c r="J338" s="20">
        <v>0</v>
      </c>
      <c r="K338" s="14">
        <v>5</v>
      </c>
      <c r="L338" s="49">
        <f t="shared" si="39"/>
        <v>-100</v>
      </c>
      <c r="M338" s="33" t="str">
        <f t="shared" si="40"/>
        <v/>
      </c>
      <c r="N338" s="34">
        <f t="shared" si="41"/>
        <v>2.0108343756158179E-3</v>
      </c>
    </row>
    <row r="339" spans="1:14" collapsed="1" x14ac:dyDescent="0.25">
      <c r="A339" s="36" t="s">
        <v>360</v>
      </c>
      <c r="B339" s="1" t="s">
        <v>361</v>
      </c>
      <c r="C339" s="42">
        <f t="shared" si="35"/>
        <v>511.76470588235293</v>
      </c>
      <c r="D339" s="48"/>
      <c r="E339" s="20">
        <v>26</v>
      </c>
      <c r="F339" s="14">
        <v>4</v>
      </c>
      <c r="G339" s="49">
        <f t="shared" si="36"/>
        <v>550</v>
      </c>
      <c r="H339" s="33">
        <f t="shared" si="37"/>
        <v>8.0515297906602251E-2</v>
      </c>
      <c r="I339" s="33">
        <f t="shared" si="38"/>
        <v>1.3489360267089334E-2</v>
      </c>
      <c r="J339" s="20">
        <v>104</v>
      </c>
      <c r="K339" s="14">
        <v>17</v>
      </c>
      <c r="L339" s="49">
        <f t="shared" si="39"/>
        <v>511.76470588235293</v>
      </c>
      <c r="M339" s="33">
        <f t="shared" si="40"/>
        <v>3.8320387920234636E-2</v>
      </c>
      <c r="N339" s="34">
        <f t="shared" si="41"/>
        <v>6.8368368770937811E-3</v>
      </c>
    </row>
    <row r="340" spans="1:14" ht="14.25" hidden="1" outlineLevel="1" x14ac:dyDescent="0.25">
      <c r="A340" s="36"/>
      <c r="B340" s="50" t="s">
        <v>362</v>
      </c>
      <c r="C340" s="42">
        <f t="shared" si="35"/>
        <v>511.76470588235293</v>
      </c>
      <c r="D340" s="48"/>
      <c r="E340" s="20">
        <v>26</v>
      </c>
      <c r="F340" s="14">
        <v>4</v>
      </c>
      <c r="G340" s="49">
        <f t="shared" si="36"/>
        <v>550</v>
      </c>
      <c r="H340" s="33">
        <f t="shared" si="37"/>
        <v>8.0515297906602251E-2</v>
      </c>
      <c r="I340" s="33">
        <f t="shared" si="38"/>
        <v>1.3489360267089334E-2</v>
      </c>
      <c r="J340" s="20">
        <v>104</v>
      </c>
      <c r="K340" s="14">
        <v>17</v>
      </c>
      <c r="L340" s="49">
        <f t="shared" si="39"/>
        <v>511.76470588235293</v>
      </c>
      <c r="M340" s="33">
        <f t="shared" si="40"/>
        <v>3.8320387920234636E-2</v>
      </c>
      <c r="N340" s="34">
        <f t="shared" si="41"/>
        <v>6.8368368770937811E-3</v>
      </c>
    </row>
    <row r="341" spans="1:14" ht="14.25" collapsed="1" x14ac:dyDescent="0.25">
      <c r="A341" s="36" t="s">
        <v>363</v>
      </c>
      <c r="B341" s="1" t="s">
        <v>364</v>
      </c>
      <c r="C341" s="42">
        <f t="shared" si="35"/>
        <v>-36.363636363636367</v>
      </c>
      <c r="D341" s="48"/>
      <c r="E341" s="20">
        <v>9</v>
      </c>
      <c r="F341" s="14">
        <v>8</v>
      </c>
      <c r="G341" s="49">
        <f t="shared" si="36"/>
        <v>12.5</v>
      </c>
      <c r="H341" s="33">
        <f t="shared" si="37"/>
        <v>2.7870680044593088E-2</v>
      </c>
      <c r="I341" s="33">
        <f t="shared" si="38"/>
        <v>2.6978720534178668E-2</v>
      </c>
      <c r="J341" s="20">
        <v>98</v>
      </c>
      <c r="K341" s="14">
        <v>154</v>
      </c>
      <c r="L341" s="49">
        <f t="shared" si="39"/>
        <v>-36.363636363636367</v>
      </c>
      <c r="M341" s="33">
        <f t="shared" si="40"/>
        <v>3.6109596309451875E-2</v>
      </c>
      <c r="N341" s="34">
        <f t="shared" si="41"/>
        <v>6.1933698768967198E-2</v>
      </c>
    </row>
    <row r="342" spans="1:14" ht="14.25" hidden="1" outlineLevel="1" x14ac:dyDescent="0.25">
      <c r="A342" s="36"/>
      <c r="B342" s="50" t="s">
        <v>365</v>
      </c>
      <c r="C342" s="42">
        <f t="shared" si="35"/>
        <v>30.612244897959183</v>
      </c>
      <c r="D342" s="48"/>
      <c r="E342" s="20">
        <v>1</v>
      </c>
      <c r="F342" s="14">
        <v>3</v>
      </c>
      <c r="G342" s="49">
        <f t="shared" si="36"/>
        <v>-66.666666666666657</v>
      </c>
      <c r="H342" s="33">
        <f t="shared" si="37"/>
        <v>3.0967422271770098E-3</v>
      </c>
      <c r="I342" s="33">
        <f t="shared" si="38"/>
        <v>1.0117020200317E-2</v>
      </c>
      <c r="J342" s="20">
        <v>64</v>
      </c>
      <c r="K342" s="14">
        <v>49</v>
      </c>
      <c r="L342" s="49">
        <f t="shared" si="39"/>
        <v>30.612244897959183</v>
      </c>
      <c r="M342" s="33">
        <f t="shared" si="40"/>
        <v>2.3581777181682854E-2</v>
      </c>
      <c r="N342" s="34">
        <f t="shared" si="41"/>
        <v>1.9706176881035015E-2</v>
      </c>
    </row>
    <row r="343" spans="1:14" ht="14.25" hidden="1" outlineLevel="1" x14ac:dyDescent="0.25">
      <c r="A343" s="36"/>
      <c r="B343" s="50" t="s">
        <v>366</v>
      </c>
      <c r="C343" s="42">
        <f t="shared" si="35"/>
        <v>-60.9375</v>
      </c>
      <c r="D343" s="48"/>
      <c r="E343" s="20">
        <v>7</v>
      </c>
      <c r="F343" s="14">
        <v>3</v>
      </c>
      <c r="G343" s="49">
        <f t="shared" si="36"/>
        <v>133.33333333333331</v>
      </c>
      <c r="H343" s="33">
        <f t="shared" si="37"/>
        <v>2.1677195590239069E-2</v>
      </c>
      <c r="I343" s="33">
        <f t="shared" si="38"/>
        <v>1.0117020200317E-2</v>
      </c>
      <c r="J343" s="20">
        <v>25</v>
      </c>
      <c r="K343" s="14">
        <v>64</v>
      </c>
      <c r="L343" s="49">
        <f t="shared" si="39"/>
        <v>-60.9375</v>
      </c>
      <c r="M343" s="33">
        <f t="shared" si="40"/>
        <v>9.2116317115948643E-3</v>
      </c>
      <c r="N343" s="34">
        <f t="shared" si="41"/>
        <v>2.5738680007882472E-2</v>
      </c>
    </row>
    <row r="344" spans="1:14" ht="14.25" hidden="1" outlineLevel="1" x14ac:dyDescent="0.25">
      <c r="A344" s="36"/>
      <c r="B344" s="50" t="s">
        <v>361</v>
      </c>
      <c r="C344" s="42">
        <f t="shared" si="35"/>
        <v>-60.869565217391312</v>
      </c>
      <c r="D344" s="48"/>
      <c r="E344" s="20">
        <v>1</v>
      </c>
      <c r="F344" s="14">
        <v>0</v>
      </c>
      <c r="G344" s="49" t="str">
        <f t="shared" si="36"/>
        <v/>
      </c>
      <c r="H344" s="33">
        <f t="shared" si="37"/>
        <v>3.0967422271770098E-3</v>
      </c>
      <c r="I344" s="33" t="str">
        <f t="shared" si="38"/>
        <v/>
      </c>
      <c r="J344" s="20">
        <v>9</v>
      </c>
      <c r="K344" s="14">
        <v>23</v>
      </c>
      <c r="L344" s="49">
        <f t="shared" si="39"/>
        <v>-60.869565217391312</v>
      </c>
      <c r="M344" s="33">
        <f t="shared" si="40"/>
        <v>3.3161874161741511E-3</v>
      </c>
      <c r="N344" s="34">
        <f t="shared" si="41"/>
        <v>9.2498381278327633E-3</v>
      </c>
    </row>
    <row r="345" spans="1:14" ht="14.25" hidden="1" outlineLevel="1" x14ac:dyDescent="0.25">
      <c r="A345" s="36"/>
      <c r="B345" s="50" t="s">
        <v>367</v>
      </c>
      <c r="C345" s="42">
        <f t="shared" si="35"/>
        <v>-100</v>
      </c>
      <c r="D345" s="48"/>
      <c r="E345" s="20">
        <v>0</v>
      </c>
      <c r="F345" s="14">
        <v>2</v>
      </c>
      <c r="G345" s="49">
        <f t="shared" si="36"/>
        <v>-100</v>
      </c>
      <c r="H345" s="33" t="str">
        <f t="shared" si="37"/>
        <v/>
      </c>
      <c r="I345" s="33">
        <f t="shared" si="38"/>
        <v>6.7446801335446669E-3</v>
      </c>
      <c r="J345" s="20">
        <v>0</v>
      </c>
      <c r="K345" s="14">
        <v>18</v>
      </c>
      <c r="L345" s="49">
        <f t="shared" si="39"/>
        <v>-100</v>
      </c>
      <c r="M345" s="33" t="str">
        <f t="shared" si="40"/>
        <v/>
      </c>
      <c r="N345" s="34">
        <f t="shared" si="41"/>
        <v>7.239003752216944E-3</v>
      </c>
    </row>
    <row r="346" spans="1:14" ht="14.25" collapsed="1" x14ac:dyDescent="0.25">
      <c r="A346" s="36" t="s">
        <v>368</v>
      </c>
      <c r="B346" s="1" t="s">
        <v>369</v>
      </c>
      <c r="C346" s="42">
        <f t="shared" si="35"/>
        <v>1316.6666666666665</v>
      </c>
      <c r="D346" s="48"/>
      <c r="E346" s="20">
        <v>11</v>
      </c>
      <c r="F346" s="14">
        <v>1</v>
      </c>
      <c r="G346" s="49">
        <f t="shared" si="36"/>
        <v>1000</v>
      </c>
      <c r="H346" s="33">
        <f t="shared" si="37"/>
        <v>3.4064164498947107E-2</v>
      </c>
      <c r="I346" s="33">
        <f t="shared" si="38"/>
        <v>3.3723400667723335E-3</v>
      </c>
      <c r="J346" s="20">
        <v>85</v>
      </c>
      <c r="K346" s="14">
        <v>6</v>
      </c>
      <c r="L346" s="49">
        <f t="shared" si="39"/>
        <v>1316.6666666666665</v>
      </c>
      <c r="M346" s="33">
        <f t="shared" si="40"/>
        <v>3.131954781942254E-2</v>
      </c>
      <c r="N346" s="34">
        <f t="shared" si="41"/>
        <v>2.4130012507389813E-3</v>
      </c>
    </row>
    <row r="347" spans="1:14" ht="14.25" hidden="1" outlineLevel="1" x14ac:dyDescent="0.25">
      <c r="A347" s="36"/>
      <c r="B347" s="50" t="s">
        <v>284</v>
      </c>
      <c r="C347" s="42">
        <f t="shared" si="35"/>
        <v>725</v>
      </c>
      <c r="D347" s="48"/>
      <c r="E347" s="20">
        <v>6</v>
      </c>
      <c r="F347" s="14">
        <v>1</v>
      </c>
      <c r="G347" s="49">
        <f t="shared" si="36"/>
        <v>500</v>
      </c>
      <c r="H347" s="33">
        <f t="shared" si="37"/>
        <v>1.858045336306206E-2</v>
      </c>
      <c r="I347" s="33">
        <f t="shared" si="38"/>
        <v>3.3723400667723335E-3</v>
      </c>
      <c r="J347" s="20">
        <v>33</v>
      </c>
      <c r="K347" s="14">
        <v>4</v>
      </c>
      <c r="L347" s="49">
        <f t="shared" si="39"/>
        <v>725</v>
      </c>
      <c r="M347" s="33">
        <f t="shared" si="40"/>
        <v>1.2159353859305222E-2</v>
      </c>
      <c r="N347" s="34">
        <f t="shared" si="41"/>
        <v>1.6086675004926545E-3</v>
      </c>
    </row>
    <row r="348" spans="1:14" ht="14.25" hidden="1" outlineLevel="1" x14ac:dyDescent="0.25">
      <c r="A348" s="36"/>
      <c r="B348" s="50" t="s">
        <v>370</v>
      </c>
      <c r="C348" s="42" t="str">
        <f t="shared" si="35"/>
        <v/>
      </c>
      <c r="D348" s="48"/>
      <c r="E348" s="20">
        <v>4</v>
      </c>
      <c r="F348" s="14">
        <v>0</v>
      </c>
      <c r="G348" s="49" t="str">
        <f t="shared" si="36"/>
        <v/>
      </c>
      <c r="H348" s="33">
        <f t="shared" si="37"/>
        <v>1.2386968908708039E-2</v>
      </c>
      <c r="I348" s="33" t="str">
        <f t="shared" si="38"/>
        <v/>
      </c>
      <c r="J348" s="20">
        <v>32</v>
      </c>
      <c r="K348" s="14">
        <v>0</v>
      </c>
      <c r="L348" s="49" t="str">
        <f t="shared" si="39"/>
        <v/>
      </c>
      <c r="M348" s="33">
        <f t="shared" si="40"/>
        <v>1.1790888590841427E-2</v>
      </c>
      <c r="N348" s="34" t="str">
        <f t="shared" si="41"/>
        <v/>
      </c>
    </row>
    <row r="349" spans="1:14" ht="14.25" hidden="1" outlineLevel="1" x14ac:dyDescent="0.25">
      <c r="A349" s="36"/>
      <c r="B349" s="50" t="s">
        <v>283</v>
      </c>
      <c r="C349" s="42">
        <f t="shared" si="35"/>
        <v>900</v>
      </c>
      <c r="D349" s="48"/>
      <c r="E349" s="20">
        <v>1</v>
      </c>
      <c r="F349" s="14">
        <v>0</v>
      </c>
      <c r="G349" s="49" t="str">
        <f t="shared" si="36"/>
        <v/>
      </c>
      <c r="H349" s="33">
        <f t="shared" si="37"/>
        <v>3.0967422271770098E-3</v>
      </c>
      <c r="I349" s="33" t="str">
        <f t="shared" si="38"/>
        <v/>
      </c>
      <c r="J349" s="20">
        <v>20</v>
      </c>
      <c r="K349" s="14">
        <v>2</v>
      </c>
      <c r="L349" s="49">
        <f t="shared" si="39"/>
        <v>900</v>
      </c>
      <c r="M349" s="33">
        <f t="shared" si="40"/>
        <v>7.3693053692758925E-3</v>
      </c>
      <c r="N349" s="34">
        <f t="shared" si="41"/>
        <v>8.0433375024632726E-4</v>
      </c>
    </row>
    <row r="350" spans="1:14" ht="14.25" collapsed="1" x14ac:dyDescent="0.25">
      <c r="A350" s="36" t="s">
        <v>371</v>
      </c>
      <c r="B350" s="1" t="s">
        <v>372</v>
      </c>
      <c r="C350" s="42">
        <f t="shared" si="35"/>
        <v>-1.7543859649122806</v>
      </c>
      <c r="D350" s="48"/>
      <c r="E350" s="20">
        <v>4</v>
      </c>
      <c r="F350" s="14">
        <v>2</v>
      </c>
      <c r="G350" s="49">
        <f t="shared" si="36"/>
        <v>100</v>
      </c>
      <c r="H350" s="33">
        <f t="shared" si="37"/>
        <v>1.2386968908708039E-2</v>
      </c>
      <c r="I350" s="33">
        <f t="shared" si="38"/>
        <v>6.7446801335446669E-3</v>
      </c>
      <c r="J350" s="20">
        <v>56</v>
      </c>
      <c r="K350" s="14">
        <v>57</v>
      </c>
      <c r="L350" s="49">
        <f t="shared" si="39"/>
        <v>-1.7543859649122806</v>
      </c>
      <c r="M350" s="33">
        <f t="shared" si="40"/>
        <v>2.0634055033972497E-2</v>
      </c>
      <c r="N350" s="34">
        <f t="shared" si="41"/>
        <v>2.2923511882020325E-2</v>
      </c>
    </row>
    <row r="351" spans="1:14" ht="14.25" hidden="1" outlineLevel="1" x14ac:dyDescent="0.25">
      <c r="A351" s="36"/>
      <c r="B351" s="50" t="s">
        <v>372</v>
      </c>
      <c r="C351" s="42">
        <f t="shared" si="35"/>
        <v>-1.7543859649122806</v>
      </c>
      <c r="D351" s="48"/>
      <c r="E351" s="20">
        <v>4</v>
      </c>
      <c r="F351" s="14">
        <v>2</v>
      </c>
      <c r="G351" s="49">
        <f t="shared" si="36"/>
        <v>100</v>
      </c>
      <c r="H351" s="33">
        <f t="shared" si="37"/>
        <v>1.2386968908708039E-2</v>
      </c>
      <c r="I351" s="33">
        <f t="shared" si="38"/>
        <v>6.7446801335446669E-3</v>
      </c>
      <c r="J351" s="20">
        <v>56</v>
      </c>
      <c r="K351" s="14">
        <v>57</v>
      </c>
      <c r="L351" s="49">
        <f t="shared" si="39"/>
        <v>-1.7543859649122806</v>
      </c>
      <c r="M351" s="33">
        <f t="shared" si="40"/>
        <v>2.0634055033972497E-2</v>
      </c>
      <c r="N351" s="34">
        <f t="shared" si="41"/>
        <v>2.2923511882020325E-2</v>
      </c>
    </row>
    <row r="352" spans="1:14" ht="14.25" collapsed="1" x14ac:dyDescent="0.25">
      <c r="A352" s="36" t="s">
        <v>373</v>
      </c>
      <c r="B352" s="1" t="s">
        <v>374</v>
      </c>
      <c r="C352" s="42">
        <f t="shared" si="35"/>
        <v>400</v>
      </c>
      <c r="D352" s="48"/>
      <c r="E352" s="20">
        <v>20</v>
      </c>
      <c r="F352" s="14">
        <v>0</v>
      </c>
      <c r="G352" s="49" t="str">
        <f t="shared" si="36"/>
        <v/>
      </c>
      <c r="H352" s="33">
        <f t="shared" si="37"/>
        <v>6.1934844543540195E-2</v>
      </c>
      <c r="I352" s="33" t="str">
        <f t="shared" si="38"/>
        <v/>
      </c>
      <c r="J352" s="20">
        <v>50</v>
      </c>
      <c r="K352" s="14">
        <v>10</v>
      </c>
      <c r="L352" s="49">
        <f t="shared" si="39"/>
        <v>400</v>
      </c>
      <c r="M352" s="33">
        <f t="shared" si="40"/>
        <v>1.8423263423189729E-2</v>
      </c>
      <c r="N352" s="34">
        <f t="shared" si="41"/>
        <v>4.0216687512316359E-3</v>
      </c>
    </row>
    <row r="353" spans="1:14" ht="14.25" hidden="1" outlineLevel="1" x14ac:dyDescent="0.25">
      <c r="A353" s="36"/>
      <c r="B353" s="50" t="s">
        <v>375</v>
      </c>
      <c r="C353" s="42" t="str">
        <f t="shared" si="35"/>
        <v/>
      </c>
      <c r="D353" s="48"/>
      <c r="E353" s="20">
        <v>8</v>
      </c>
      <c r="F353" s="14">
        <v>0</v>
      </c>
      <c r="G353" s="49" t="str">
        <f t="shared" si="36"/>
        <v/>
      </c>
      <c r="H353" s="33">
        <f t="shared" si="37"/>
        <v>2.4773937817416079E-2</v>
      </c>
      <c r="I353" s="33" t="str">
        <f t="shared" si="38"/>
        <v/>
      </c>
      <c r="J353" s="20">
        <v>20</v>
      </c>
      <c r="K353" s="14">
        <v>0</v>
      </c>
      <c r="L353" s="49" t="str">
        <f t="shared" si="39"/>
        <v/>
      </c>
      <c r="M353" s="33">
        <f t="shared" si="40"/>
        <v>7.3693053692758925E-3</v>
      </c>
      <c r="N353" s="34" t="str">
        <f t="shared" si="41"/>
        <v/>
      </c>
    </row>
    <row r="354" spans="1:14" ht="14.25" hidden="1" outlineLevel="1" x14ac:dyDescent="0.25">
      <c r="A354" s="36"/>
      <c r="B354" s="50" t="s">
        <v>376</v>
      </c>
      <c r="C354" s="42">
        <f t="shared" si="35"/>
        <v>166.66666666666669</v>
      </c>
      <c r="D354" s="48"/>
      <c r="E354" s="20">
        <v>6</v>
      </c>
      <c r="F354" s="14">
        <v>0</v>
      </c>
      <c r="G354" s="49" t="str">
        <f t="shared" si="36"/>
        <v/>
      </c>
      <c r="H354" s="33">
        <f t="shared" si="37"/>
        <v>1.858045336306206E-2</v>
      </c>
      <c r="I354" s="33" t="str">
        <f t="shared" si="38"/>
        <v/>
      </c>
      <c r="J354" s="20">
        <v>16</v>
      </c>
      <c r="K354" s="14">
        <v>6</v>
      </c>
      <c r="L354" s="49">
        <f t="shared" si="39"/>
        <v>166.66666666666669</v>
      </c>
      <c r="M354" s="33">
        <f t="shared" si="40"/>
        <v>5.8954442954207136E-3</v>
      </c>
      <c r="N354" s="34">
        <f t="shared" si="41"/>
        <v>2.4130012507389813E-3</v>
      </c>
    </row>
    <row r="355" spans="1:14" ht="14.25" hidden="1" outlineLevel="1" x14ac:dyDescent="0.25">
      <c r="A355" s="36"/>
      <c r="B355" s="50" t="s">
        <v>377</v>
      </c>
      <c r="C355" s="42">
        <f t="shared" si="35"/>
        <v>450</v>
      </c>
      <c r="D355" s="48"/>
      <c r="E355" s="20">
        <v>3</v>
      </c>
      <c r="F355" s="14">
        <v>0</v>
      </c>
      <c r="G355" s="49" t="str">
        <f t="shared" si="36"/>
        <v/>
      </c>
      <c r="H355" s="33">
        <f t="shared" si="37"/>
        <v>9.2902266815310299E-3</v>
      </c>
      <c r="I355" s="33" t="str">
        <f t="shared" si="38"/>
        <v/>
      </c>
      <c r="J355" s="20">
        <v>11</v>
      </c>
      <c r="K355" s="14">
        <v>2</v>
      </c>
      <c r="L355" s="49">
        <f t="shared" si="39"/>
        <v>450</v>
      </c>
      <c r="M355" s="33">
        <f t="shared" si="40"/>
        <v>4.0531179531017409E-3</v>
      </c>
      <c r="N355" s="34">
        <f t="shared" si="41"/>
        <v>8.0433375024632726E-4</v>
      </c>
    </row>
    <row r="356" spans="1:14" ht="14.25" hidden="1" outlineLevel="1" x14ac:dyDescent="0.25">
      <c r="A356" s="36"/>
      <c r="B356" s="50" t="s">
        <v>378</v>
      </c>
      <c r="C356" s="42">
        <f t="shared" si="35"/>
        <v>200</v>
      </c>
      <c r="D356" s="48"/>
      <c r="E356" s="20">
        <v>3</v>
      </c>
      <c r="F356" s="14">
        <v>0</v>
      </c>
      <c r="G356" s="49" t="str">
        <f t="shared" si="36"/>
        <v/>
      </c>
      <c r="H356" s="33">
        <f t="shared" si="37"/>
        <v>9.2902266815310299E-3</v>
      </c>
      <c r="I356" s="33" t="str">
        <f t="shared" si="38"/>
        <v/>
      </c>
      <c r="J356" s="20">
        <v>3</v>
      </c>
      <c r="K356" s="14">
        <v>1</v>
      </c>
      <c r="L356" s="49">
        <f t="shared" si="39"/>
        <v>200</v>
      </c>
      <c r="M356" s="33">
        <f t="shared" si="40"/>
        <v>1.1053958053913839E-3</v>
      </c>
      <c r="N356" s="34">
        <f t="shared" si="41"/>
        <v>4.0216687512316363E-4</v>
      </c>
    </row>
    <row r="357" spans="1:14" ht="14.25" hidden="1" outlineLevel="1" x14ac:dyDescent="0.25">
      <c r="A357" s="36"/>
      <c r="B357" s="50" t="s">
        <v>379</v>
      </c>
      <c r="C357" s="42">
        <f t="shared" si="35"/>
        <v>-100</v>
      </c>
      <c r="D357" s="48"/>
      <c r="E357" s="20">
        <v>0</v>
      </c>
      <c r="F357" s="14">
        <v>0</v>
      </c>
      <c r="G357" s="49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0</v>
      </c>
      <c r="K357" s="14">
        <v>1</v>
      </c>
      <c r="L357" s="49">
        <f t="shared" si="39"/>
        <v>-100</v>
      </c>
      <c r="M357" s="33" t="str">
        <f t="shared" si="40"/>
        <v/>
      </c>
      <c r="N357" s="34">
        <f t="shared" si="41"/>
        <v>4.0216687512316363E-4</v>
      </c>
    </row>
    <row r="358" spans="1:14" collapsed="1" x14ac:dyDescent="0.25">
      <c r="A358" s="36" t="s">
        <v>380</v>
      </c>
      <c r="B358" s="1" t="s">
        <v>381</v>
      </c>
      <c r="C358" s="42">
        <f t="shared" si="35"/>
        <v>4.6511627906976747</v>
      </c>
      <c r="D358" s="48"/>
      <c r="E358" s="20">
        <v>11</v>
      </c>
      <c r="F358" s="14">
        <v>5</v>
      </c>
      <c r="G358" s="49">
        <f t="shared" si="36"/>
        <v>120</v>
      </c>
      <c r="H358" s="33">
        <f t="shared" si="37"/>
        <v>3.4064164498947107E-2</v>
      </c>
      <c r="I358" s="33">
        <f t="shared" si="38"/>
        <v>1.6861700333861664E-2</v>
      </c>
      <c r="J358" s="20">
        <v>45</v>
      </c>
      <c r="K358" s="14">
        <v>43</v>
      </c>
      <c r="L358" s="49">
        <f t="shared" si="39"/>
        <v>4.6511627906976747</v>
      </c>
      <c r="M358" s="33">
        <f t="shared" si="40"/>
        <v>1.6580937080870758E-2</v>
      </c>
      <c r="N358" s="34">
        <f t="shared" si="41"/>
        <v>1.7293175630296035E-2</v>
      </c>
    </row>
    <row r="359" spans="1:14" ht="14.25" hidden="1" outlineLevel="1" x14ac:dyDescent="0.25">
      <c r="A359" s="36"/>
      <c r="B359" s="50" t="s">
        <v>381</v>
      </c>
      <c r="C359" s="42">
        <f t="shared" si="35"/>
        <v>4.6511627906976747</v>
      </c>
      <c r="D359" s="48"/>
      <c r="E359" s="20">
        <v>11</v>
      </c>
      <c r="F359" s="14">
        <v>5</v>
      </c>
      <c r="G359" s="49">
        <f t="shared" si="36"/>
        <v>120</v>
      </c>
      <c r="H359" s="33">
        <f t="shared" si="37"/>
        <v>3.4064164498947107E-2</v>
      </c>
      <c r="I359" s="33">
        <f t="shared" si="38"/>
        <v>1.6861700333861664E-2</v>
      </c>
      <c r="J359" s="20">
        <v>45</v>
      </c>
      <c r="K359" s="14">
        <v>43</v>
      </c>
      <c r="L359" s="49">
        <f t="shared" si="39"/>
        <v>4.6511627906976747</v>
      </c>
      <c r="M359" s="33">
        <f t="shared" si="40"/>
        <v>1.6580937080870758E-2</v>
      </c>
      <c r="N359" s="34">
        <f t="shared" si="41"/>
        <v>1.7293175630296035E-2</v>
      </c>
    </row>
    <row r="360" spans="1:14" collapsed="1" x14ac:dyDescent="0.25">
      <c r="A360" s="36" t="s">
        <v>382</v>
      </c>
      <c r="B360" s="1" t="s">
        <v>383</v>
      </c>
      <c r="C360" s="42">
        <f t="shared" si="35"/>
        <v>-25.862068965517242</v>
      </c>
      <c r="D360" s="48"/>
      <c r="E360" s="20">
        <v>6</v>
      </c>
      <c r="F360" s="14">
        <v>4</v>
      </c>
      <c r="G360" s="49">
        <f t="shared" si="36"/>
        <v>50</v>
      </c>
      <c r="H360" s="33">
        <f t="shared" si="37"/>
        <v>1.858045336306206E-2</v>
      </c>
      <c r="I360" s="33">
        <f t="shared" si="38"/>
        <v>1.3489360267089334E-2</v>
      </c>
      <c r="J360" s="20">
        <v>43</v>
      </c>
      <c r="K360" s="14">
        <v>58</v>
      </c>
      <c r="L360" s="49">
        <f t="shared" si="39"/>
        <v>-25.862068965517242</v>
      </c>
      <c r="M360" s="33">
        <f t="shared" si="40"/>
        <v>1.5844006543943169E-2</v>
      </c>
      <c r="N360" s="34">
        <f t="shared" si="41"/>
        <v>2.3325678757143489E-2</v>
      </c>
    </row>
    <row r="361" spans="1:14" ht="14.25" hidden="1" outlineLevel="1" x14ac:dyDescent="0.25">
      <c r="A361" s="36"/>
      <c r="B361" s="50" t="s">
        <v>384</v>
      </c>
      <c r="C361" s="42">
        <f t="shared" si="35"/>
        <v>87.5</v>
      </c>
      <c r="D361" s="48"/>
      <c r="E361" s="20">
        <v>1</v>
      </c>
      <c r="F361" s="14">
        <v>1</v>
      </c>
      <c r="G361" s="49">
        <f t="shared" si="36"/>
        <v>0</v>
      </c>
      <c r="H361" s="33">
        <f t="shared" si="37"/>
        <v>3.0967422271770098E-3</v>
      </c>
      <c r="I361" s="33">
        <f t="shared" si="38"/>
        <v>3.3723400667723335E-3</v>
      </c>
      <c r="J361" s="20">
        <v>15</v>
      </c>
      <c r="K361" s="14">
        <v>8</v>
      </c>
      <c r="L361" s="49">
        <f t="shared" si="39"/>
        <v>87.5</v>
      </c>
      <c r="M361" s="33">
        <f t="shared" si="40"/>
        <v>5.5269790269569189E-3</v>
      </c>
      <c r="N361" s="34">
        <f t="shared" si="41"/>
        <v>3.217335000985309E-3</v>
      </c>
    </row>
    <row r="362" spans="1:14" ht="14.25" hidden="1" outlineLevel="1" x14ac:dyDescent="0.25">
      <c r="A362" s="36"/>
      <c r="B362" s="50" t="s">
        <v>385</v>
      </c>
      <c r="C362" s="42">
        <f t="shared" si="35"/>
        <v>25</v>
      </c>
      <c r="D362" s="48"/>
      <c r="E362" s="20">
        <v>0</v>
      </c>
      <c r="F362" s="14">
        <v>2</v>
      </c>
      <c r="G362" s="49">
        <f t="shared" si="36"/>
        <v>-100</v>
      </c>
      <c r="H362" s="33" t="str">
        <f t="shared" si="37"/>
        <v/>
      </c>
      <c r="I362" s="33">
        <f t="shared" si="38"/>
        <v>6.7446801335446669E-3</v>
      </c>
      <c r="J362" s="20">
        <v>15</v>
      </c>
      <c r="K362" s="14">
        <v>12</v>
      </c>
      <c r="L362" s="49">
        <f t="shared" si="39"/>
        <v>25</v>
      </c>
      <c r="M362" s="33">
        <f t="shared" si="40"/>
        <v>5.5269790269569189E-3</v>
      </c>
      <c r="N362" s="34">
        <f t="shared" si="41"/>
        <v>4.8260025014779627E-3</v>
      </c>
    </row>
    <row r="363" spans="1:14" ht="14.25" hidden="1" outlineLevel="1" x14ac:dyDescent="0.25">
      <c r="A363" s="36"/>
      <c r="B363" s="50" t="s">
        <v>386</v>
      </c>
      <c r="C363" s="42">
        <f t="shared" si="35"/>
        <v>-71.428571428571431</v>
      </c>
      <c r="D363" s="48"/>
      <c r="E363" s="20">
        <v>4</v>
      </c>
      <c r="F363" s="14">
        <v>0</v>
      </c>
      <c r="G363" s="49" t="str">
        <f t="shared" si="36"/>
        <v/>
      </c>
      <c r="H363" s="33">
        <f t="shared" si="37"/>
        <v>1.2386968908708039E-2</v>
      </c>
      <c r="I363" s="33" t="str">
        <f t="shared" si="38"/>
        <v/>
      </c>
      <c r="J363" s="20">
        <v>10</v>
      </c>
      <c r="K363" s="14">
        <v>35</v>
      </c>
      <c r="L363" s="49">
        <f t="shared" si="39"/>
        <v>-71.428571428571431</v>
      </c>
      <c r="M363" s="33">
        <f t="shared" si="40"/>
        <v>3.6846526846379462E-3</v>
      </c>
      <c r="N363" s="34">
        <f t="shared" si="41"/>
        <v>1.4075840629310726E-2</v>
      </c>
    </row>
    <row r="364" spans="1:14" ht="14.25" hidden="1" outlineLevel="1" x14ac:dyDescent="0.25">
      <c r="A364" s="36"/>
      <c r="B364" s="50" t="s">
        <v>387</v>
      </c>
      <c r="C364" s="42">
        <f t="shared" si="35"/>
        <v>0</v>
      </c>
      <c r="D364" s="48"/>
      <c r="E364" s="20">
        <v>1</v>
      </c>
      <c r="F364" s="14">
        <v>1</v>
      </c>
      <c r="G364" s="49">
        <f t="shared" si="36"/>
        <v>0</v>
      </c>
      <c r="H364" s="33">
        <f t="shared" si="37"/>
        <v>3.0967422271770098E-3</v>
      </c>
      <c r="I364" s="33">
        <f t="shared" si="38"/>
        <v>3.3723400667723335E-3</v>
      </c>
      <c r="J364" s="20">
        <v>3</v>
      </c>
      <c r="K364" s="14">
        <v>3</v>
      </c>
      <c r="L364" s="49">
        <f t="shared" si="39"/>
        <v>0</v>
      </c>
      <c r="M364" s="33">
        <f t="shared" si="40"/>
        <v>1.1053958053913839E-3</v>
      </c>
      <c r="N364" s="34">
        <f t="shared" si="41"/>
        <v>1.2065006253694907E-3</v>
      </c>
    </row>
    <row r="365" spans="1:14" collapsed="1" x14ac:dyDescent="0.25">
      <c r="A365" s="36" t="s">
        <v>388</v>
      </c>
      <c r="B365" s="1" t="s">
        <v>389</v>
      </c>
      <c r="C365" s="42">
        <f t="shared" si="35"/>
        <v>-82.805429864253384</v>
      </c>
      <c r="D365" s="48"/>
      <c r="E365" s="20">
        <v>4</v>
      </c>
      <c r="F365" s="14">
        <v>2</v>
      </c>
      <c r="G365" s="49">
        <f t="shared" si="36"/>
        <v>100</v>
      </c>
      <c r="H365" s="33">
        <f t="shared" si="37"/>
        <v>1.2386968908708039E-2</v>
      </c>
      <c r="I365" s="33">
        <f t="shared" si="38"/>
        <v>6.7446801335446669E-3</v>
      </c>
      <c r="J365" s="20">
        <v>38</v>
      </c>
      <c r="K365" s="14">
        <v>221</v>
      </c>
      <c r="L365" s="49">
        <f t="shared" si="39"/>
        <v>-82.805429864253384</v>
      </c>
      <c r="M365" s="33">
        <f t="shared" si="40"/>
        <v>1.4001680201624195E-2</v>
      </c>
      <c r="N365" s="34">
        <f t="shared" si="41"/>
        <v>8.8878879402219155E-2</v>
      </c>
    </row>
    <row r="366" spans="1:14" ht="14.25" hidden="1" outlineLevel="1" x14ac:dyDescent="0.25">
      <c r="A366" s="36"/>
      <c r="B366" s="50" t="s">
        <v>389</v>
      </c>
      <c r="C366" s="42">
        <f t="shared" si="35"/>
        <v>-80</v>
      </c>
      <c r="D366" s="48"/>
      <c r="E366" s="20">
        <v>3</v>
      </c>
      <c r="F366" s="14">
        <v>1</v>
      </c>
      <c r="G366" s="49">
        <f t="shared" si="36"/>
        <v>200</v>
      </c>
      <c r="H366" s="33">
        <f t="shared" si="37"/>
        <v>9.2902266815310299E-3</v>
      </c>
      <c r="I366" s="33">
        <f t="shared" si="38"/>
        <v>3.3723400667723335E-3</v>
      </c>
      <c r="J366" s="20">
        <v>31</v>
      </c>
      <c r="K366" s="14">
        <v>155</v>
      </c>
      <c r="L366" s="49">
        <f t="shared" si="39"/>
        <v>-80</v>
      </c>
      <c r="M366" s="33">
        <f t="shared" si="40"/>
        <v>1.1422423322377633E-2</v>
      </c>
      <c r="N366" s="34">
        <f t="shared" si="41"/>
        <v>6.2335865644090355E-2</v>
      </c>
    </row>
    <row r="367" spans="1:14" ht="14.25" hidden="1" outlineLevel="1" x14ac:dyDescent="0.25">
      <c r="A367" s="36"/>
      <c r="B367" s="50" t="s">
        <v>390</v>
      </c>
      <c r="C367" s="42">
        <f t="shared" si="35"/>
        <v>-89.393939393939391</v>
      </c>
      <c r="D367" s="48"/>
      <c r="E367" s="20">
        <v>1</v>
      </c>
      <c r="F367" s="14">
        <v>1</v>
      </c>
      <c r="G367" s="49">
        <f t="shared" si="36"/>
        <v>0</v>
      </c>
      <c r="H367" s="33">
        <f t="shared" si="37"/>
        <v>3.0967422271770098E-3</v>
      </c>
      <c r="I367" s="33">
        <f t="shared" si="38"/>
        <v>3.3723400667723335E-3</v>
      </c>
      <c r="J367" s="20">
        <v>7</v>
      </c>
      <c r="K367" s="14">
        <v>66</v>
      </c>
      <c r="L367" s="49">
        <f t="shared" si="39"/>
        <v>-89.393939393939391</v>
      </c>
      <c r="M367" s="33">
        <f t="shared" si="40"/>
        <v>2.5792568792465621E-3</v>
      </c>
      <c r="N367" s="34">
        <f t="shared" si="41"/>
        <v>2.6543013758128797E-2</v>
      </c>
    </row>
    <row r="368" spans="1:14" collapsed="1" x14ac:dyDescent="0.25">
      <c r="A368" s="36" t="s">
        <v>391</v>
      </c>
      <c r="B368" s="1" t="s">
        <v>392</v>
      </c>
      <c r="C368" s="42">
        <f t="shared" si="35"/>
        <v>6.666666666666667</v>
      </c>
      <c r="D368" s="48"/>
      <c r="E368" s="20">
        <v>5</v>
      </c>
      <c r="F368" s="14">
        <v>6</v>
      </c>
      <c r="G368" s="49">
        <f t="shared" si="36"/>
        <v>-16.666666666666664</v>
      </c>
      <c r="H368" s="33">
        <f t="shared" si="37"/>
        <v>1.5483711135885049E-2</v>
      </c>
      <c r="I368" s="33">
        <f t="shared" si="38"/>
        <v>2.0234040400634E-2</v>
      </c>
      <c r="J368" s="20">
        <v>32</v>
      </c>
      <c r="K368" s="14">
        <v>30</v>
      </c>
      <c r="L368" s="49">
        <f t="shared" si="39"/>
        <v>6.666666666666667</v>
      </c>
      <c r="M368" s="33">
        <f t="shared" si="40"/>
        <v>1.1790888590841427E-2</v>
      </c>
      <c r="N368" s="34">
        <f t="shared" si="41"/>
        <v>1.2065006253694908E-2</v>
      </c>
    </row>
    <row r="369" spans="1:14" ht="14.25" hidden="1" outlineLevel="1" x14ac:dyDescent="0.25">
      <c r="A369" s="36"/>
      <c r="B369" s="50" t="s">
        <v>392</v>
      </c>
      <c r="C369" s="42">
        <f t="shared" si="35"/>
        <v>6.666666666666667</v>
      </c>
      <c r="D369" s="48"/>
      <c r="E369" s="20">
        <v>5</v>
      </c>
      <c r="F369" s="14">
        <v>6</v>
      </c>
      <c r="G369" s="49">
        <f t="shared" si="36"/>
        <v>-16.666666666666664</v>
      </c>
      <c r="H369" s="33">
        <f t="shared" si="37"/>
        <v>1.5483711135885049E-2</v>
      </c>
      <c r="I369" s="33">
        <f t="shared" si="38"/>
        <v>2.0234040400634E-2</v>
      </c>
      <c r="J369" s="20">
        <v>32</v>
      </c>
      <c r="K369" s="14">
        <v>30</v>
      </c>
      <c r="L369" s="49">
        <f t="shared" si="39"/>
        <v>6.666666666666667</v>
      </c>
      <c r="M369" s="33">
        <f t="shared" si="40"/>
        <v>1.1790888590841427E-2</v>
      </c>
      <c r="N369" s="34">
        <f t="shared" si="41"/>
        <v>1.2065006253694908E-2</v>
      </c>
    </row>
    <row r="370" spans="1:14" collapsed="1" x14ac:dyDescent="0.25">
      <c r="A370" s="36" t="s">
        <v>393</v>
      </c>
      <c r="B370" s="1" t="s">
        <v>394</v>
      </c>
      <c r="C370" s="42">
        <f t="shared" si="35"/>
        <v>3.225806451612903</v>
      </c>
      <c r="D370" s="48"/>
      <c r="E370" s="20">
        <v>1</v>
      </c>
      <c r="F370" s="14">
        <v>2</v>
      </c>
      <c r="G370" s="49">
        <f t="shared" si="36"/>
        <v>-50</v>
      </c>
      <c r="H370" s="33">
        <f t="shared" si="37"/>
        <v>3.0967422271770098E-3</v>
      </c>
      <c r="I370" s="33">
        <f t="shared" si="38"/>
        <v>6.7446801335446669E-3</v>
      </c>
      <c r="J370" s="20">
        <v>32</v>
      </c>
      <c r="K370" s="14">
        <v>31</v>
      </c>
      <c r="L370" s="49">
        <f t="shared" si="39"/>
        <v>3.225806451612903</v>
      </c>
      <c r="M370" s="33">
        <f t="shared" si="40"/>
        <v>1.1790888590841427E-2</v>
      </c>
      <c r="N370" s="34">
        <f t="shared" si="41"/>
        <v>1.2467173128818072E-2</v>
      </c>
    </row>
    <row r="371" spans="1:14" ht="14.25" hidden="1" outlineLevel="1" x14ac:dyDescent="0.25">
      <c r="A371" s="36"/>
      <c r="B371" s="50" t="s">
        <v>395</v>
      </c>
      <c r="C371" s="42">
        <f t="shared" si="35"/>
        <v>3.225806451612903</v>
      </c>
      <c r="D371" s="48"/>
      <c r="E371" s="20">
        <v>1</v>
      </c>
      <c r="F371" s="14">
        <v>2</v>
      </c>
      <c r="G371" s="49">
        <f t="shared" si="36"/>
        <v>-50</v>
      </c>
      <c r="H371" s="33">
        <f t="shared" si="37"/>
        <v>3.0967422271770098E-3</v>
      </c>
      <c r="I371" s="33">
        <f t="shared" si="38"/>
        <v>6.7446801335446669E-3</v>
      </c>
      <c r="J371" s="20">
        <v>32</v>
      </c>
      <c r="K371" s="14">
        <v>31</v>
      </c>
      <c r="L371" s="49">
        <f t="shared" si="39"/>
        <v>3.225806451612903</v>
      </c>
      <c r="M371" s="33">
        <f t="shared" si="40"/>
        <v>1.1790888590841427E-2</v>
      </c>
      <c r="N371" s="34">
        <f t="shared" si="41"/>
        <v>1.2467173128818072E-2</v>
      </c>
    </row>
    <row r="372" spans="1:14" collapsed="1" x14ac:dyDescent="0.25">
      <c r="A372" s="36" t="s">
        <v>396</v>
      </c>
      <c r="B372" s="1" t="s">
        <v>397</v>
      </c>
      <c r="C372" s="42">
        <f t="shared" si="35"/>
        <v>20.833333333333336</v>
      </c>
      <c r="D372" s="48"/>
      <c r="E372" s="20">
        <v>4</v>
      </c>
      <c r="F372" s="14">
        <v>1</v>
      </c>
      <c r="G372" s="49">
        <f t="shared" si="36"/>
        <v>300</v>
      </c>
      <c r="H372" s="33">
        <f t="shared" si="37"/>
        <v>1.2386968908708039E-2</v>
      </c>
      <c r="I372" s="33">
        <f t="shared" si="38"/>
        <v>3.3723400667723335E-3</v>
      </c>
      <c r="J372" s="20">
        <v>29</v>
      </c>
      <c r="K372" s="14">
        <v>24</v>
      </c>
      <c r="L372" s="49">
        <f t="shared" si="39"/>
        <v>20.833333333333336</v>
      </c>
      <c r="M372" s="33">
        <f t="shared" si="40"/>
        <v>1.0685492785450043E-2</v>
      </c>
      <c r="N372" s="34">
        <f t="shared" si="41"/>
        <v>9.6520050029559254E-3</v>
      </c>
    </row>
    <row r="373" spans="1:14" ht="14.25" hidden="1" outlineLevel="1" x14ac:dyDescent="0.25">
      <c r="A373" s="36"/>
      <c r="B373" s="50" t="s">
        <v>398</v>
      </c>
      <c r="C373" s="42" t="str">
        <f t="shared" si="35"/>
        <v/>
      </c>
      <c r="D373" s="48"/>
      <c r="E373" s="20">
        <v>4</v>
      </c>
      <c r="F373" s="14">
        <v>0</v>
      </c>
      <c r="G373" s="49" t="str">
        <f t="shared" si="36"/>
        <v/>
      </c>
      <c r="H373" s="33">
        <f t="shared" si="37"/>
        <v>1.2386968908708039E-2</v>
      </c>
      <c r="I373" s="33" t="str">
        <f t="shared" si="38"/>
        <v/>
      </c>
      <c r="J373" s="20">
        <v>15</v>
      </c>
      <c r="K373" s="14">
        <v>0</v>
      </c>
      <c r="L373" s="49" t="str">
        <f t="shared" si="39"/>
        <v/>
      </c>
      <c r="M373" s="33">
        <f t="shared" si="40"/>
        <v>5.5269790269569189E-3</v>
      </c>
      <c r="N373" s="34" t="str">
        <f t="shared" si="41"/>
        <v/>
      </c>
    </row>
    <row r="374" spans="1:14" ht="14.25" hidden="1" outlineLevel="1" x14ac:dyDescent="0.25">
      <c r="A374" s="36"/>
      <c r="B374" s="50" t="s">
        <v>399</v>
      </c>
      <c r="C374" s="42">
        <f t="shared" si="35"/>
        <v>-39.130434782608695</v>
      </c>
      <c r="D374" s="48"/>
      <c r="E374" s="20">
        <v>0</v>
      </c>
      <c r="F374" s="14">
        <v>1</v>
      </c>
      <c r="G374" s="49">
        <f t="shared" si="36"/>
        <v>-100</v>
      </c>
      <c r="H374" s="33" t="str">
        <f t="shared" si="37"/>
        <v/>
      </c>
      <c r="I374" s="33">
        <f t="shared" si="38"/>
        <v>3.3723400667723335E-3</v>
      </c>
      <c r="J374" s="20">
        <v>14</v>
      </c>
      <c r="K374" s="14">
        <v>23</v>
      </c>
      <c r="L374" s="49">
        <f t="shared" si="39"/>
        <v>-39.130434782608695</v>
      </c>
      <c r="M374" s="33">
        <f t="shared" si="40"/>
        <v>5.1585137584931242E-3</v>
      </c>
      <c r="N374" s="34">
        <f t="shared" si="41"/>
        <v>9.2498381278327633E-3</v>
      </c>
    </row>
    <row r="375" spans="1:14" ht="14.25" hidden="1" outlineLevel="1" x14ac:dyDescent="0.25">
      <c r="A375" s="36"/>
      <c r="B375" s="50" t="s">
        <v>400</v>
      </c>
      <c r="C375" s="42">
        <f t="shared" si="35"/>
        <v>-100</v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0</v>
      </c>
      <c r="K375" s="14">
        <v>1</v>
      </c>
      <c r="L375" s="49">
        <f t="shared" si="39"/>
        <v>-100</v>
      </c>
      <c r="M375" s="33" t="str">
        <f t="shared" si="40"/>
        <v/>
      </c>
      <c r="N375" s="34">
        <f t="shared" si="41"/>
        <v>4.0216687512316363E-4</v>
      </c>
    </row>
    <row r="376" spans="1:14" collapsed="1" x14ac:dyDescent="0.25">
      <c r="A376" s="36" t="s">
        <v>401</v>
      </c>
      <c r="B376" s="1" t="s">
        <v>402</v>
      </c>
      <c r="C376" s="42">
        <f t="shared" si="35"/>
        <v>62.5</v>
      </c>
      <c r="D376" s="48"/>
      <c r="E376" s="20">
        <v>1</v>
      </c>
      <c r="F376" s="14">
        <v>2</v>
      </c>
      <c r="G376" s="49">
        <f t="shared" si="36"/>
        <v>-50</v>
      </c>
      <c r="H376" s="33">
        <f t="shared" si="37"/>
        <v>3.0967422271770098E-3</v>
      </c>
      <c r="I376" s="33">
        <f t="shared" si="38"/>
        <v>6.7446801335446669E-3</v>
      </c>
      <c r="J376" s="20">
        <v>26</v>
      </c>
      <c r="K376" s="14">
        <v>16</v>
      </c>
      <c r="L376" s="49">
        <f t="shared" si="39"/>
        <v>62.5</v>
      </c>
      <c r="M376" s="33">
        <f t="shared" si="40"/>
        <v>9.580096980058659E-3</v>
      </c>
      <c r="N376" s="34">
        <f t="shared" si="41"/>
        <v>6.4346700019706181E-3</v>
      </c>
    </row>
    <row r="377" spans="1:14" ht="14.25" hidden="1" outlineLevel="1" x14ac:dyDescent="0.25">
      <c r="A377" s="36"/>
      <c r="B377" s="50" t="s">
        <v>402</v>
      </c>
      <c r="C377" s="42">
        <f t="shared" si="35"/>
        <v>62.5</v>
      </c>
      <c r="D377" s="48"/>
      <c r="E377" s="20">
        <v>1</v>
      </c>
      <c r="F377" s="14">
        <v>2</v>
      </c>
      <c r="G377" s="49">
        <f t="shared" si="36"/>
        <v>-50</v>
      </c>
      <c r="H377" s="33">
        <f t="shared" si="37"/>
        <v>3.0967422271770098E-3</v>
      </c>
      <c r="I377" s="33">
        <f t="shared" si="38"/>
        <v>6.7446801335446669E-3</v>
      </c>
      <c r="J377" s="20">
        <v>26</v>
      </c>
      <c r="K377" s="14">
        <v>16</v>
      </c>
      <c r="L377" s="49">
        <f t="shared" si="39"/>
        <v>62.5</v>
      </c>
      <c r="M377" s="33">
        <f t="shared" si="40"/>
        <v>9.580096980058659E-3</v>
      </c>
      <c r="N377" s="34">
        <f t="shared" si="41"/>
        <v>6.4346700019706181E-3</v>
      </c>
    </row>
    <row r="378" spans="1:14" collapsed="1" x14ac:dyDescent="0.25">
      <c r="A378" s="36" t="s">
        <v>403</v>
      </c>
      <c r="B378" s="1" t="s">
        <v>404</v>
      </c>
      <c r="C378" s="42">
        <f t="shared" si="35"/>
        <v>-88.018433179723502</v>
      </c>
      <c r="D378" s="48"/>
      <c r="E378" s="20">
        <v>0</v>
      </c>
      <c r="F378" s="14">
        <v>21</v>
      </c>
      <c r="G378" s="49">
        <f t="shared" si="36"/>
        <v>-100</v>
      </c>
      <c r="H378" s="33" t="str">
        <f t="shared" si="37"/>
        <v/>
      </c>
      <c r="I378" s="33">
        <f t="shared" si="38"/>
        <v>7.0819141402218996E-2</v>
      </c>
      <c r="J378" s="20">
        <v>26</v>
      </c>
      <c r="K378" s="14">
        <v>217</v>
      </c>
      <c r="L378" s="49">
        <f t="shared" si="39"/>
        <v>-88.018433179723502</v>
      </c>
      <c r="M378" s="33">
        <f t="shared" si="40"/>
        <v>9.580096980058659E-3</v>
      </c>
      <c r="N378" s="34">
        <f t="shared" si="41"/>
        <v>8.7270211901726499E-2</v>
      </c>
    </row>
    <row r="379" spans="1:14" ht="14.25" hidden="1" outlineLevel="1" x14ac:dyDescent="0.25">
      <c r="A379" s="36"/>
      <c r="B379" s="50" t="s">
        <v>405</v>
      </c>
      <c r="C379" s="42">
        <f t="shared" si="35"/>
        <v>-87.962962962962962</v>
      </c>
      <c r="D379" s="48"/>
      <c r="E379" s="20">
        <v>0</v>
      </c>
      <c r="F379" s="14">
        <v>21</v>
      </c>
      <c r="G379" s="49">
        <f t="shared" si="36"/>
        <v>-100</v>
      </c>
      <c r="H379" s="33" t="str">
        <f t="shared" si="37"/>
        <v/>
      </c>
      <c r="I379" s="33">
        <f t="shared" si="38"/>
        <v>7.0819141402218996E-2</v>
      </c>
      <c r="J379" s="20">
        <v>26</v>
      </c>
      <c r="K379" s="14">
        <v>216</v>
      </c>
      <c r="L379" s="49">
        <f t="shared" si="39"/>
        <v>-87.962962962962962</v>
      </c>
      <c r="M379" s="33">
        <f t="shared" si="40"/>
        <v>9.580096980058659E-3</v>
      </c>
      <c r="N379" s="34">
        <f t="shared" si="41"/>
        <v>8.6868045026603335E-2</v>
      </c>
    </row>
    <row r="380" spans="1:14" ht="14.25" hidden="1" outlineLevel="1" x14ac:dyDescent="0.25">
      <c r="A380" s="36"/>
      <c r="B380" s="50" t="s">
        <v>406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1</v>
      </c>
      <c r="L380" s="49">
        <f t="shared" si="39"/>
        <v>-100</v>
      </c>
      <c r="M380" s="33" t="str">
        <f t="shared" si="40"/>
        <v/>
      </c>
      <c r="N380" s="34">
        <f t="shared" si="41"/>
        <v>4.0216687512316363E-4</v>
      </c>
    </row>
    <row r="381" spans="1:14" collapsed="1" x14ac:dyDescent="0.25">
      <c r="A381" s="36" t="s">
        <v>407</v>
      </c>
      <c r="B381" s="1" t="s">
        <v>408</v>
      </c>
      <c r="C381" s="42">
        <f t="shared" si="35"/>
        <v>0</v>
      </c>
      <c r="D381" s="48"/>
      <c r="E381" s="20">
        <v>1</v>
      </c>
      <c r="F381" s="14">
        <v>2</v>
      </c>
      <c r="G381" s="49">
        <f t="shared" si="36"/>
        <v>-50</v>
      </c>
      <c r="H381" s="33">
        <f t="shared" si="37"/>
        <v>3.0967422271770098E-3</v>
      </c>
      <c r="I381" s="33">
        <f t="shared" si="38"/>
        <v>6.7446801335446669E-3</v>
      </c>
      <c r="J381" s="20">
        <v>23</v>
      </c>
      <c r="K381" s="14">
        <v>23</v>
      </c>
      <c r="L381" s="49">
        <f t="shared" si="39"/>
        <v>0</v>
      </c>
      <c r="M381" s="33">
        <f t="shared" si="40"/>
        <v>8.4747011746672766E-3</v>
      </c>
      <c r="N381" s="34">
        <f t="shared" si="41"/>
        <v>9.2498381278327633E-3</v>
      </c>
    </row>
    <row r="382" spans="1:14" ht="14.25" hidden="1" outlineLevel="1" x14ac:dyDescent="0.25">
      <c r="A382" s="36"/>
      <c r="B382" s="50" t="s">
        <v>409</v>
      </c>
      <c r="C382" s="42">
        <f t="shared" si="35"/>
        <v>0</v>
      </c>
      <c r="D382" s="48"/>
      <c r="E382" s="20">
        <v>1</v>
      </c>
      <c r="F382" s="14">
        <v>2</v>
      </c>
      <c r="G382" s="49">
        <f t="shared" si="36"/>
        <v>-50</v>
      </c>
      <c r="H382" s="33">
        <f t="shared" si="37"/>
        <v>3.0967422271770098E-3</v>
      </c>
      <c r="I382" s="33">
        <f t="shared" si="38"/>
        <v>6.7446801335446669E-3</v>
      </c>
      <c r="J382" s="20">
        <v>23</v>
      </c>
      <c r="K382" s="14">
        <v>23</v>
      </c>
      <c r="L382" s="49">
        <f t="shared" si="39"/>
        <v>0</v>
      </c>
      <c r="M382" s="33">
        <f t="shared" si="40"/>
        <v>8.4747011746672766E-3</v>
      </c>
      <c r="N382" s="34">
        <f t="shared" si="41"/>
        <v>9.2498381278327633E-3</v>
      </c>
    </row>
    <row r="383" spans="1:14" collapsed="1" x14ac:dyDescent="0.25">
      <c r="A383" s="36" t="s">
        <v>410</v>
      </c>
      <c r="B383" s="1" t="s">
        <v>411</v>
      </c>
      <c r="C383" s="42">
        <f t="shared" si="35"/>
        <v>0</v>
      </c>
      <c r="D383" s="48"/>
      <c r="E383" s="20">
        <v>4</v>
      </c>
      <c r="F383" s="14">
        <v>0</v>
      </c>
      <c r="G383" s="49" t="str">
        <f t="shared" si="36"/>
        <v/>
      </c>
      <c r="H383" s="33">
        <f t="shared" si="37"/>
        <v>1.2386968908708039E-2</v>
      </c>
      <c r="I383" s="33" t="str">
        <f t="shared" si="38"/>
        <v/>
      </c>
      <c r="J383" s="20">
        <v>14</v>
      </c>
      <c r="K383" s="14">
        <v>14</v>
      </c>
      <c r="L383" s="49">
        <f t="shared" si="39"/>
        <v>0</v>
      </c>
      <c r="M383" s="33">
        <f t="shared" si="40"/>
        <v>5.1585137584931242E-3</v>
      </c>
      <c r="N383" s="34">
        <f t="shared" si="41"/>
        <v>5.6303362517242904E-3</v>
      </c>
    </row>
    <row r="384" spans="1:14" ht="14.25" hidden="1" outlineLevel="1" x14ac:dyDescent="0.25">
      <c r="A384" s="36"/>
      <c r="B384" s="50" t="s">
        <v>411</v>
      </c>
      <c r="C384" s="42">
        <f t="shared" si="35"/>
        <v>0</v>
      </c>
      <c r="D384" s="48"/>
      <c r="E384" s="20">
        <v>4</v>
      </c>
      <c r="F384" s="14">
        <v>0</v>
      </c>
      <c r="G384" s="49" t="str">
        <f t="shared" si="36"/>
        <v/>
      </c>
      <c r="H384" s="33">
        <f t="shared" si="37"/>
        <v>1.2386968908708039E-2</v>
      </c>
      <c r="I384" s="33" t="str">
        <f t="shared" si="38"/>
        <v/>
      </c>
      <c r="J384" s="20">
        <v>14</v>
      </c>
      <c r="K384" s="14">
        <v>14</v>
      </c>
      <c r="L384" s="49">
        <f t="shared" si="39"/>
        <v>0</v>
      </c>
      <c r="M384" s="33">
        <f t="shared" si="40"/>
        <v>5.1585137584931242E-3</v>
      </c>
      <c r="N384" s="34">
        <f t="shared" si="41"/>
        <v>5.6303362517242904E-3</v>
      </c>
    </row>
    <row r="385" spans="1:14" collapsed="1" x14ac:dyDescent="0.25">
      <c r="A385" s="36" t="s">
        <v>412</v>
      </c>
      <c r="B385" s="1" t="s">
        <v>413</v>
      </c>
      <c r="C385" s="42">
        <f t="shared" si="35"/>
        <v>0</v>
      </c>
      <c r="D385" s="48"/>
      <c r="E385" s="20">
        <v>1</v>
      </c>
      <c r="F385" s="14">
        <v>0</v>
      </c>
      <c r="G385" s="49" t="str">
        <f t="shared" si="36"/>
        <v/>
      </c>
      <c r="H385" s="33">
        <f t="shared" si="37"/>
        <v>3.0967422271770098E-3</v>
      </c>
      <c r="I385" s="33" t="str">
        <f t="shared" si="38"/>
        <v/>
      </c>
      <c r="J385" s="20">
        <v>5</v>
      </c>
      <c r="K385" s="14">
        <v>5</v>
      </c>
      <c r="L385" s="49">
        <f t="shared" si="39"/>
        <v>0</v>
      </c>
      <c r="M385" s="33">
        <f t="shared" si="40"/>
        <v>1.8423263423189731E-3</v>
      </c>
      <c r="N385" s="34">
        <f t="shared" si="41"/>
        <v>2.0108343756158179E-3</v>
      </c>
    </row>
    <row r="386" spans="1:14" ht="14.25" hidden="1" outlineLevel="1" x14ac:dyDescent="0.25">
      <c r="A386" s="36"/>
      <c r="B386" s="50" t="s">
        <v>413</v>
      </c>
      <c r="C386" s="42">
        <f t="shared" si="35"/>
        <v>0</v>
      </c>
      <c r="D386" s="48"/>
      <c r="E386" s="20">
        <v>1</v>
      </c>
      <c r="F386" s="14">
        <v>0</v>
      </c>
      <c r="G386" s="49" t="str">
        <f t="shared" si="36"/>
        <v/>
      </c>
      <c r="H386" s="33">
        <f t="shared" si="37"/>
        <v>3.0967422271770098E-3</v>
      </c>
      <c r="I386" s="33" t="str">
        <f t="shared" si="38"/>
        <v/>
      </c>
      <c r="J386" s="20">
        <v>5</v>
      </c>
      <c r="K386" s="14">
        <v>5</v>
      </c>
      <c r="L386" s="49">
        <f t="shared" si="39"/>
        <v>0</v>
      </c>
      <c r="M386" s="33">
        <f t="shared" si="40"/>
        <v>1.8423263423189731E-3</v>
      </c>
      <c r="N386" s="34">
        <f t="shared" si="41"/>
        <v>2.0108343756158179E-3</v>
      </c>
    </row>
    <row r="387" spans="1:14" collapsed="1" x14ac:dyDescent="0.25">
      <c r="A387" s="36" t="s">
        <v>414</v>
      </c>
      <c r="B387" s="1" t="s">
        <v>415</v>
      </c>
      <c r="C387" s="42">
        <f t="shared" si="35"/>
        <v>150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5</v>
      </c>
      <c r="K387" s="14">
        <v>2</v>
      </c>
      <c r="L387" s="49">
        <f t="shared" si="39"/>
        <v>150</v>
      </c>
      <c r="M387" s="33">
        <f t="shared" si="40"/>
        <v>1.8423263423189731E-3</v>
      </c>
      <c r="N387" s="34">
        <f t="shared" si="41"/>
        <v>8.0433375024632726E-4</v>
      </c>
    </row>
    <row r="388" spans="1:14" ht="14.25" hidden="1" outlineLevel="1" x14ac:dyDescent="0.25">
      <c r="A388" s="36"/>
      <c r="B388" s="50" t="s">
        <v>416</v>
      </c>
      <c r="C388" s="42" t="str">
        <f t="shared" si="35"/>
        <v/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3</v>
      </c>
      <c r="K388" s="14">
        <v>0</v>
      </c>
      <c r="L388" s="49" t="str">
        <f t="shared" si="39"/>
        <v/>
      </c>
      <c r="M388" s="33">
        <f t="shared" si="40"/>
        <v>1.1053958053913839E-3</v>
      </c>
      <c r="N388" s="34" t="str">
        <f t="shared" si="41"/>
        <v/>
      </c>
    </row>
    <row r="389" spans="1:14" ht="14.25" hidden="1" outlineLevel="1" x14ac:dyDescent="0.25">
      <c r="A389" s="36"/>
      <c r="B389" s="50" t="s">
        <v>415</v>
      </c>
      <c r="C389" s="42">
        <f t="shared" si="35"/>
        <v>-50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1</v>
      </c>
      <c r="K389" s="14">
        <v>2</v>
      </c>
      <c r="L389" s="49">
        <f t="shared" si="39"/>
        <v>-50</v>
      </c>
      <c r="M389" s="33">
        <f t="shared" si="40"/>
        <v>3.684652684637946E-4</v>
      </c>
      <c r="N389" s="34">
        <f t="shared" si="41"/>
        <v>8.0433375024632726E-4</v>
      </c>
    </row>
    <row r="390" spans="1:14" ht="14.25" hidden="1" outlineLevel="1" x14ac:dyDescent="0.25">
      <c r="A390" s="36"/>
      <c r="B390" s="50" t="s">
        <v>417</v>
      </c>
      <c r="C390" s="42" t="str">
        <f t="shared" si="35"/>
        <v/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1</v>
      </c>
      <c r="K390" s="14">
        <v>0</v>
      </c>
      <c r="L390" s="49" t="str">
        <f t="shared" si="39"/>
        <v/>
      </c>
      <c r="M390" s="33">
        <f t="shared" si="40"/>
        <v>3.684652684637946E-4</v>
      </c>
      <c r="N390" s="34" t="str">
        <f t="shared" si="41"/>
        <v/>
      </c>
    </row>
    <row r="391" spans="1:14" collapsed="1" x14ac:dyDescent="0.25">
      <c r="A391" s="36" t="s">
        <v>418</v>
      </c>
      <c r="B391" s="1" t="s">
        <v>419</v>
      </c>
      <c r="C391" s="42">
        <f t="shared" si="35"/>
        <v>-98.347107438016536</v>
      </c>
      <c r="D391" s="48"/>
      <c r="E391" s="20">
        <v>0</v>
      </c>
      <c r="F391" s="14">
        <v>2</v>
      </c>
      <c r="G391" s="49">
        <f t="shared" si="36"/>
        <v>-100</v>
      </c>
      <c r="H391" s="33" t="str">
        <f t="shared" si="37"/>
        <v/>
      </c>
      <c r="I391" s="33">
        <f t="shared" si="38"/>
        <v>6.7446801335446669E-3</v>
      </c>
      <c r="J391" s="20">
        <v>2</v>
      </c>
      <c r="K391" s="14">
        <v>121</v>
      </c>
      <c r="L391" s="49">
        <f t="shared" si="39"/>
        <v>-98.347107438016536</v>
      </c>
      <c r="M391" s="33">
        <f t="shared" si="40"/>
        <v>7.369305369275892E-4</v>
      </c>
      <c r="N391" s="34">
        <f t="shared" si="41"/>
        <v>4.8662191889902798E-2</v>
      </c>
    </row>
    <row r="392" spans="1:14" ht="14.25" hidden="1" outlineLevel="1" x14ac:dyDescent="0.25">
      <c r="A392" s="36"/>
      <c r="B392" s="50" t="s">
        <v>420</v>
      </c>
      <c r="C392" s="42">
        <f t="shared" si="35"/>
        <v>-98.347107438016536</v>
      </c>
      <c r="D392" s="48"/>
      <c r="E392" s="20">
        <v>0</v>
      </c>
      <c r="F392" s="14">
        <v>2</v>
      </c>
      <c r="G392" s="49">
        <f t="shared" si="36"/>
        <v>-100</v>
      </c>
      <c r="H392" s="33" t="str">
        <f t="shared" si="37"/>
        <v/>
      </c>
      <c r="I392" s="33">
        <f t="shared" si="38"/>
        <v>6.7446801335446669E-3</v>
      </c>
      <c r="J392" s="20">
        <v>2</v>
      </c>
      <c r="K392" s="14">
        <v>121</v>
      </c>
      <c r="L392" s="49">
        <f t="shared" si="39"/>
        <v>-98.347107438016536</v>
      </c>
      <c r="M392" s="33">
        <f t="shared" si="40"/>
        <v>7.369305369275892E-4</v>
      </c>
      <c r="N392" s="34">
        <f t="shared" si="41"/>
        <v>4.8662191889902798E-2</v>
      </c>
    </row>
    <row r="393" spans="1:14" collapsed="1" x14ac:dyDescent="0.25">
      <c r="A393" s="36" t="s">
        <v>421</v>
      </c>
      <c r="B393" s="1" t="s">
        <v>422</v>
      </c>
      <c r="C393" s="42">
        <f t="shared" si="35"/>
        <v>-94.117647058823522</v>
      </c>
      <c r="D393" s="48"/>
      <c r="E393" s="20">
        <v>0</v>
      </c>
      <c r="F393" s="14">
        <v>4</v>
      </c>
      <c r="G393" s="49">
        <f t="shared" si="36"/>
        <v>-100</v>
      </c>
      <c r="H393" s="33" t="str">
        <f t="shared" si="37"/>
        <v/>
      </c>
      <c r="I393" s="33">
        <f t="shared" si="38"/>
        <v>1.3489360267089334E-2</v>
      </c>
      <c r="J393" s="20">
        <v>2</v>
      </c>
      <c r="K393" s="14">
        <v>34</v>
      </c>
      <c r="L393" s="49">
        <f t="shared" si="39"/>
        <v>-94.117647058823522</v>
      </c>
      <c r="M393" s="33">
        <f t="shared" si="40"/>
        <v>7.369305369275892E-4</v>
      </c>
      <c r="N393" s="34">
        <f t="shared" si="41"/>
        <v>1.3673673754187562E-2</v>
      </c>
    </row>
    <row r="394" spans="1:14" ht="14.25" hidden="1" outlineLevel="1" x14ac:dyDescent="0.25">
      <c r="A394" s="36"/>
      <c r="B394" s="50" t="s">
        <v>423</v>
      </c>
      <c r="C394" s="42">
        <f t="shared" ref="C394:C399" si="42">IF(K394=0,"",SUM(((J394-K394)/K394)*100))</f>
        <v>-94.117647058823522</v>
      </c>
      <c r="D394" s="48"/>
      <c r="E394" s="20">
        <v>0</v>
      </c>
      <c r="F394" s="14">
        <v>4</v>
      </c>
      <c r="G394" s="49">
        <f t="shared" ref="G394:G399" si="43">IF(F394=0,"",SUM(((E394-F394)/F394)*100))</f>
        <v>-100</v>
      </c>
      <c r="H394" s="33" t="str">
        <f t="shared" ref="H394:H399" si="44">IF(E394=0,"",SUM((E394/CntPeriod)*100))</f>
        <v/>
      </c>
      <c r="I394" s="33">
        <f t="shared" ref="I394:I399" si="45">IF(F394=0,"",SUM((F394/CntPeriodPrevYear)*100))</f>
        <v>1.3489360267089334E-2</v>
      </c>
      <c r="J394" s="20">
        <v>1</v>
      </c>
      <c r="K394" s="14">
        <v>17</v>
      </c>
      <c r="L394" s="49">
        <f t="shared" ref="L394:L399" si="46">IF(K394=0,"",SUM(((J394-K394)/K394)*100))</f>
        <v>-94.117647058823522</v>
      </c>
      <c r="M394" s="33">
        <f t="shared" ref="M394:M399" si="47">IF(J394=0,"",SUM((J394/CntYearAck)*100))</f>
        <v>3.684652684637946E-4</v>
      </c>
      <c r="N394" s="34">
        <f t="shared" ref="N394:N399" si="48">IF(K394=0,"",SUM((K394/CntPrevYearAck)*100))</f>
        <v>6.8368368770937811E-3</v>
      </c>
    </row>
    <row r="395" spans="1:14" ht="14.25" hidden="1" outlineLevel="1" x14ac:dyDescent="0.25">
      <c r="A395" s="36"/>
      <c r="B395" s="50" t="s">
        <v>361</v>
      </c>
      <c r="C395" s="42">
        <f t="shared" si="42"/>
        <v>-94.117647058823522</v>
      </c>
      <c r="D395" s="48"/>
      <c r="E395" s="20">
        <v>0</v>
      </c>
      <c r="F395" s="14">
        <v>0</v>
      </c>
      <c r="G395" s="49" t="str">
        <f t="shared" si="43"/>
        <v/>
      </c>
      <c r="H395" s="33" t="str">
        <f t="shared" si="44"/>
        <v/>
      </c>
      <c r="I395" s="33" t="str">
        <f t="shared" si="45"/>
        <v/>
      </c>
      <c r="J395" s="20">
        <v>1</v>
      </c>
      <c r="K395" s="14">
        <v>17</v>
      </c>
      <c r="L395" s="49">
        <f t="shared" si="46"/>
        <v>-94.117647058823522</v>
      </c>
      <c r="M395" s="33">
        <f t="shared" si="47"/>
        <v>3.684652684637946E-4</v>
      </c>
      <c r="N395" s="34">
        <f t="shared" si="48"/>
        <v>6.8368368770937811E-3</v>
      </c>
    </row>
    <row r="396" spans="1:14" collapsed="1" x14ac:dyDescent="0.25">
      <c r="A396" s="36" t="s">
        <v>424</v>
      </c>
      <c r="B396" s="1" t="s">
        <v>425</v>
      </c>
      <c r="C396" s="42">
        <f t="shared" si="42"/>
        <v>-100</v>
      </c>
      <c r="D396" s="48"/>
      <c r="E396" s="20">
        <v>0</v>
      </c>
      <c r="F396" s="14">
        <v>4</v>
      </c>
      <c r="G396" s="49">
        <f t="shared" si="43"/>
        <v>-100</v>
      </c>
      <c r="H396" s="33" t="str">
        <f t="shared" si="44"/>
        <v/>
      </c>
      <c r="I396" s="33">
        <f t="shared" si="45"/>
        <v>1.3489360267089334E-2</v>
      </c>
      <c r="J396" s="20">
        <v>0</v>
      </c>
      <c r="K396" s="14">
        <v>34</v>
      </c>
      <c r="L396" s="49">
        <f t="shared" si="46"/>
        <v>-100</v>
      </c>
      <c r="M396" s="33" t="str">
        <f t="shared" si="47"/>
        <v/>
      </c>
      <c r="N396" s="34">
        <f t="shared" si="48"/>
        <v>1.3673673754187562E-2</v>
      </c>
    </row>
    <row r="397" spans="1:14" ht="14.25" hidden="1" outlineLevel="1" x14ac:dyDescent="0.25">
      <c r="A397" s="36"/>
      <c r="B397" s="50" t="s">
        <v>361</v>
      </c>
      <c r="C397" s="42">
        <f t="shared" si="42"/>
        <v>-100</v>
      </c>
      <c r="D397" s="48"/>
      <c r="E397" s="20">
        <v>0</v>
      </c>
      <c r="F397" s="14">
        <v>4</v>
      </c>
      <c r="G397" s="49">
        <f t="shared" si="43"/>
        <v>-100</v>
      </c>
      <c r="H397" s="33" t="str">
        <f t="shared" si="44"/>
        <v/>
      </c>
      <c r="I397" s="33">
        <f t="shared" si="45"/>
        <v>1.3489360267089334E-2</v>
      </c>
      <c r="J397" s="20">
        <v>0</v>
      </c>
      <c r="K397" s="14">
        <v>34</v>
      </c>
      <c r="L397" s="49">
        <f t="shared" si="46"/>
        <v>-100</v>
      </c>
      <c r="M397" s="33" t="str">
        <f t="shared" si="47"/>
        <v/>
      </c>
      <c r="N397" s="34">
        <f t="shared" si="48"/>
        <v>1.3673673754187562E-2</v>
      </c>
    </row>
    <row r="398" spans="1:14" collapsed="1" x14ac:dyDescent="0.25">
      <c r="A398" s="36" t="s">
        <v>426</v>
      </c>
      <c r="B398" s="1" t="s">
        <v>427</v>
      </c>
      <c r="C398" s="42">
        <f t="shared" si="42"/>
        <v>-100</v>
      </c>
      <c r="D398" s="48"/>
      <c r="E398" s="20">
        <v>0</v>
      </c>
      <c r="F398" s="14">
        <v>0</v>
      </c>
      <c r="G398" s="49" t="str">
        <f t="shared" si="43"/>
        <v/>
      </c>
      <c r="H398" s="33" t="str">
        <f t="shared" si="44"/>
        <v/>
      </c>
      <c r="I398" s="33" t="str">
        <f t="shared" si="45"/>
        <v/>
      </c>
      <c r="J398" s="20">
        <v>0</v>
      </c>
      <c r="K398" s="14">
        <v>2</v>
      </c>
      <c r="L398" s="49">
        <f t="shared" si="46"/>
        <v>-100</v>
      </c>
      <c r="M398" s="33" t="str">
        <f t="shared" si="47"/>
        <v/>
      </c>
      <c r="N398" s="34">
        <f t="shared" si="48"/>
        <v>8.0433375024632726E-4</v>
      </c>
    </row>
    <row r="399" spans="1:14" ht="14.25" hidden="1" outlineLevel="1" x14ac:dyDescent="0.25">
      <c r="A399" s="36"/>
      <c r="B399" s="50" t="s">
        <v>428</v>
      </c>
      <c r="C399" s="42">
        <f t="shared" si="42"/>
        <v>-100</v>
      </c>
      <c r="D399" s="48"/>
      <c r="E399" s="20">
        <v>0</v>
      </c>
      <c r="F399" s="14">
        <v>0</v>
      </c>
      <c r="G399" s="49" t="str">
        <f t="shared" si="43"/>
        <v/>
      </c>
      <c r="H399" s="33" t="str">
        <f t="shared" si="44"/>
        <v/>
      </c>
      <c r="I399" s="33" t="str">
        <f t="shared" si="45"/>
        <v/>
      </c>
      <c r="J399" s="20">
        <v>0</v>
      </c>
      <c r="K399" s="14">
        <v>2</v>
      </c>
      <c r="L399" s="49">
        <f t="shared" si="46"/>
        <v>-100</v>
      </c>
      <c r="M399" s="33" t="str">
        <f t="shared" si="47"/>
        <v/>
      </c>
      <c r="N399" s="34">
        <f t="shared" si="48"/>
        <v>8.0433375024632726E-4</v>
      </c>
    </row>
    <row r="400" spans="1:14" x14ac:dyDescent="0.25">
      <c r="A400" s="36"/>
      <c r="B400" s="19"/>
      <c r="C400" s="42"/>
      <c r="D400" s="48"/>
      <c r="E400" s="20"/>
      <c r="F400" s="14"/>
      <c r="G400" s="49"/>
      <c r="H400" s="33"/>
      <c r="I400" s="33"/>
      <c r="J400" s="20"/>
      <c r="K400" s="14"/>
      <c r="L400" s="49"/>
      <c r="M400" s="33"/>
      <c r="N400" s="34"/>
    </row>
    <row r="401" spans="1:14" ht="15" customHeight="1" x14ac:dyDescent="0.25">
      <c r="A401" s="18"/>
      <c r="B401" s="10" t="s">
        <v>4</v>
      </c>
      <c r="C401" s="43"/>
      <c r="D401" s="6"/>
      <c r="E401" s="11">
        <f>SUM(E10 + E21 + E40 + E52 + E68 + E79 + E95 + E125 + E133 + E146 + E164 + E177 + E190 + E203 + E219 + E233 + E242 + E250 + E258 + E263 + E275 + E281 + E288 + E293 + E300 + E305 + E312 + E317 + E320 + E327 + E333 + E335 + E339 + E341 + E346 + E350 + E352 + E358 + E360 + E365 + E368 + E370 + E372 + E376 + E378 + E381 + E383 + E385 + E387 + E391 + E393 + E396 + E398)</f>
        <v>32292</v>
      </c>
      <c r="F401" s="11">
        <f>SUM(F10 + F21 + F40 + F52 + F68 + F79 + F95 + F125 + F133 + F146 + F164 + F177 + F190 + F203 + F219 + F233 + F242 + F250 + F258 + F263 + F275 + F281 + F288 + F293 + F300 + F305 + F312 + F317 + F320 + F327 + F333 + F335 + F339 + F341 + F346 + F350 + F352 + F358 + F360 + F365 + F368 + F370 + F372 + F376 + F378 + F381 + F383 + F385 + F387 + F391 + F393 + F396 + F398)</f>
        <v>29653</v>
      </c>
      <c r="G401" s="11"/>
      <c r="H401" s="7"/>
      <c r="I401" s="7"/>
      <c r="J401" s="11">
        <f>SUM(J10 + J21 + J40 + J52 + J68 + J79 + J95 + J125 + J133 + J146 + J164 + J177 + J190 + J203 + J219 + J233 + J242 + J250 + J258 + J263 + J275 + J281 + J288 + J293 + J300 + J305 + J312 + J317 + J320 + J327 + J333 + J335 + J339 + J341 + J346 + J350 + J352 + J358 + J360 + J365 + J368 + J370 + J372 + J376 + J378 + J381 + J383 + J385 + J387 + J391 + J393 + J396 + J398)</f>
        <v>271396</v>
      </c>
      <c r="K401" s="11">
        <f>SUM(K10 + K21 + K40 + K52 + K68 + K79 + K95 + K125 + K133 + K146 + K164 + K177 + K190 + K203 + K219 + K233 + K242 + K250 + K258 + K263 + K275 + K281 + K288 + K293 + K300 + K305 + K312 + K317 + K320 + K327 + K333 + K335 + K339 + K341 + K346 + K350 + K352 + K358 + K360 + K365 + K368 + K370 + K372 + K376 + K378 + K381 + K383 + K385 + K387 + K391 + K393 + K396 + K398)</f>
        <v>248653</v>
      </c>
      <c r="L401" s="11"/>
      <c r="M401" s="7"/>
      <c r="N401" s="10"/>
    </row>
    <row r="402" spans="1:14" x14ac:dyDescent="0.25">
      <c r="A402" s="18"/>
      <c r="B402" s="17" t="s">
        <v>11</v>
      </c>
      <c r="C402" s="44"/>
      <c r="D402" s="6"/>
      <c r="E402" s="24">
        <f>CntPeriod-CntPeriodPrevYear</f>
        <v>2639</v>
      </c>
      <c r="F402" s="24"/>
      <c r="G402" s="30">
        <f>(CntPeriod/CntPeriodPrevYear)-100%</f>
        <v>8.8996054362121768E-2</v>
      </c>
      <c r="H402" s="27"/>
      <c r="I402" s="28"/>
      <c r="J402" s="26">
        <f>CntYearAck-CntPrevYearAck</f>
        <v>22743</v>
      </c>
      <c r="K402" s="25"/>
      <c r="L402" s="23">
        <f>(CntYearAck/CntPrevYearAck)-100%</f>
        <v>9.1464812409261187E-2</v>
      </c>
      <c r="M402" s="22"/>
      <c r="N402" s="21"/>
    </row>
    <row r="403" spans="1:14" x14ac:dyDescent="0.25">
      <c r="A403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402:H402 J402:L402">
    <cfRule type="cellIs" dxfId="3" priority="28" stopIfTrue="1" operator="lessThan">
      <formula>0</formula>
    </cfRule>
  </conditionalFormatting>
  <conditionalFormatting sqref="G10:G400 L10:L400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42614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42614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18.383469174195639</v>
      </c>
      <c r="C1" s="35">
        <v>19.143947589612832</v>
      </c>
      <c r="E1" s="35">
        <v>63.868065967016499</v>
      </c>
      <c r="F1" s="35">
        <v>21.291448516579408</v>
      </c>
      <c r="G1" t="s">
        <v>142</v>
      </c>
    </row>
    <row r="2" spans="1:7" x14ac:dyDescent="0.25">
      <c r="A2" t="s">
        <v>30</v>
      </c>
      <c r="B2" s="35">
        <v>15.332208286046958</v>
      </c>
      <c r="C2" s="35">
        <v>15.178582200898441</v>
      </c>
      <c r="E2" s="35">
        <v>61.807580174927111</v>
      </c>
      <c r="F2" s="35">
        <v>16.988778054862845</v>
      </c>
      <c r="G2" t="s">
        <v>268</v>
      </c>
    </row>
    <row r="3" spans="1:7" x14ac:dyDescent="0.25">
      <c r="A3" t="s">
        <v>50</v>
      </c>
      <c r="B3" s="35">
        <v>6.0328818405577094</v>
      </c>
      <c r="C3" s="35">
        <v>6.0618613087314452</v>
      </c>
      <c r="E3" s="35">
        <v>49.553001277139209</v>
      </c>
      <c r="F3" s="35">
        <v>3.2340789286223108</v>
      </c>
      <c r="G3" t="s">
        <v>195</v>
      </c>
    </row>
    <row r="4" spans="1:7" x14ac:dyDescent="0.25">
      <c r="A4" t="s">
        <v>63</v>
      </c>
      <c r="B4" s="35">
        <v>6.0325133752892457</v>
      </c>
      <c r="C4" s="35">
        <v>5.8261915199092709</v>
      </c>
      <c r="E4" s="35">
        <v>40.243902439024396</v>
      </c>
      <c r="F4" s="35">
        <v>20.482167762502492</v>
      </c>
      <c r="G4" t="s">
        <v>225</v>
      </c>
    </row>
    <row r="5" spans="1:7" x14ac:dyDescent="0.25">
      <c r="A5" t="s">
        <v>80</v>
      </c>
      <c r="B5" s="35">
        <v>6.0284602573361434</v>
      </c>
      <c r="C5" s="35">
        <v>5.360884445391771</v>
      </c>
      <c r="E5" s="35">
        <v>30.052493438320209</v>
      </c>
      <c r="F5" s="35">
        <v>17.86866021694518</v>
      </c>
      <c r="G5" t="s">
        <v>175</v>
      </c>
    </row>
    <row r="6" spans="1:7" x14ac:dyDescent="0.25">
      <c r="A6" t="s">
        <v>92</v>
      </c>
      <c r="B6" s="35">
        <v>5.8762841014605964</v>
      </c>
      <c r="C6" s="35">
        <v>5.9641347580765158</v>
      </c>
      <c r="E6" s="35">
        <v>26.891734575087312</v>
      </c>
      <c r="F6" s="35">
        <v>22.738184546136534</v>
      </c>
      <c r="G6" t="s">
        <v>80</v>
      </c>
    </row>
    <row r="7" spans="1:7" x14ac:dyDescent="0.25">
      <c r="A7" t="s">
        <v>109</v>
      </c>
      <c r="B7" s="35">
        <v>4.6636649029462482</v>
      </c>
      <c r="C7" s="35">
        <v>4.0868197850015884</v>
      </c>
      <c r="E7" s="35">
        <v>23.755806237558062</v>
      </c>
      <c r="F7" s="35">
        <v>13.011665631255608</v>
      </c>
      <c r="G7" t="s">
        <v>63</v>
      </c>
    </row>
    <row r="8" spans="1:7" x14ac:dyDescent="0.25">
      <c r="A8" t="s">
        <v>133</v>
      </c>
      <c r="B8" s="35">
        <v>4.465430588512727</v>
      </c>
      <c r="C8" s="35">
        <v>4.5388553526400246</v>
      </c>
      <c r="E8" s="35">
        <v>20.245842371655819</v>
      </c>
      <c r="F8" s="35">
        <v>10.251179057813577</v>
      </c>
      <c r="G8" t="s">
        <v>30</v>
      </c>
    </row>
    <row r="9" spans="1:7" x14ac:dyDescent="0.25">
      <c r="A9" t="s">
        <v>142</v>
      </c>
      <c r="B9" s="35">
        <v>3.5851670621527214</v>
      </c>
      <c r="C9" s="35">
        <v>3.2261826722380182</v>
      </c>
      <c r="E9" s="35">
        <v>19.745222929936308</v>
      </c>
      <c r="F9" s="35">
        <v>8.6246931599548873</v>
      </c>
      <c r="G9" t="s">
        <v>50</v>
      </c>
    </row>
    <row r="10" spans="1:7" x14ac:dyDescent="0.25">
      <c r="A10" t="s">
        <v>156</v>
      </c>
      <c r="B10" s="35">
        <v>3.4204630871494048</v>
      </c>
      <c r="C10" s="35">
        <v>3.7417606061459141</v>
      </c>
      <c r="E10" s="35">
        <v>16.042780748663102</v>
      </c>
      <c r="F10" s="35">
        <v>24.552253493406809</v>
      </c>
      <c r="G10" t="s">
        <v>109</v>
      </c>
    </row>
    <row r="11" spans="1:7" x14ac:dyDescent="0.25">
      <c r="A11" t="s">
        <v>175</v>
      </c>
      <c r="B11" s="35">
        <v>2.9628292237173728</v>
      </c>
      <c r="C11" s="35">
        <v>2.7435824220902223</v>
      </c>
      <c r="E11" s="35">
        <v>14.992272024729521</v>
      </c>
      <c r="F11" s="35">
        <v>7.3808258018784336</v>
      </c>
      <c r="G11" t="s">
        <v>133</v>
      </c>
    </row>
    <row r="12" spans="1:7" x14ac:dyDescent="0.25">
      <c r="A12" t="s">
        <v>181</v>
      </c>
      <c r="B12" s="35">
        <v>2.7093251190142817</v>
      </c>
      <c r="C12" s="35">
        <v>3.3769952504092045</v>
      </c>
      <c r="E12" s="35">
        <v>14.963503649635038</v>
      </c>
      <c r="F12" s="35">
        <v>17.192848992012173</v>
      </c>
      <c r="G12" t="s">
        <v>287</v>
      </c>
    </row>
    <row r="13" spans="1:7" x14ac:dyDescent="0.25">
      <c r="A13" t="s">
        <v>195</v>
      </c>
      <c r="B13" s="35">
        <v>2.6698993352886555</v>
      </c>
      <c r="C13" s="35">
        <v>2.8228092964894853</v>
      </c>
      <c r="E13" s="35">
        <v>0.23255813953488372</v>
      </c>
      <c r="F13" s="35">
        <v>-11.989032901296111</v>
      </c>
      <c r="G13" t="s">
        <v>274</v>
      </c>
    </row>
    <row r="14" spans="1:7" x14ac:dyDescent="0.25">
      <c r="A14" t="s">
        <v>209</v>
      </c>
      <c r="B14" s="35">
        <v>2.229951804742885</v>
      </c>
      <c r="C14" s="35">
        <v>2.2038744756749367</v>
      </c>
      <c r="E14" s="35">
        <v>-2.3419203747072603</v>
      </c>
      <c r="F14" s="35">
        <v>36.294583883751649</v>
      </c>
      <c r="G14" t="s">
        <v>250</v>
      </c>
    </row>
    <row r="15" spans="1:7" x14ac:dyDescent="0.25">
      <c r="A15" t="s">
        <v>225</v>
      </c>
      <c r="B15" s="35">
        <v>2.2281094784005662</v>
      </c>
      <c r="C15" s="35">
        <v>2.0184755462431583</v>
      </c>
      <c r="E15" s="35">
        <v>-6.2037564029595904</v>
      </c>
      <c r="F15" s="35">
        <v>7.5387727579231285</v>
      </c>
      <c r="G15" t="s">
        <v>92</v>
      </c>
    </row>
    <row r="16" spans="1:7" x14ac:dyDescent="0.25">
      <c r="A16" t="s">
        <v>240</v>
      </c>
      <c r="B16" s="35">
        <v>1.9200725139648336</v>
      </c>
      <c r="C16" s="35">
        <v>1.5587988079773822</v>
      </c>
      <c r="E16" s="35">
        <v>-7.6252723311546839</v>
      </c>
      <c r="F16" s="35">
        <v>10.437956204379562</v>
      </c>
      <c r="G16" t="s">
        <v>209</v>
      </c>
    </row>
    <row r="17" spans="1:7" x14ac:dyDescent="0.25">
      <c r="A17" t="s">
        <v>250</v>
      </c>
      <c r="B17" s="35">
        <v>1.5206561629500803</v>
      </c>
      <c r="C17" s="35">
        <v>1.2177612978729393</v>
      </c>
      <c r="E17" s="35">
        <v>-7.7726218097447797</v>
      </c>
      <c r="F17" s="35">
        <v>-12.433011789924974</v>
      </c>
      <c r="G17" t="s">
        <v>181</v>
      </c>
    </row>
    <row r="18" spans="1:7" x14ac:dyDescent="0.25">
      <c r="A18" t="s">
        <v>259</v>
      </c>
      <c r="B18" s="35">
        <v>1.4045896033839851</v>
      </c>
      <c r="C18" s="35">
        <v>1.573678982356939</v>
      </c>
      <c r="E18" s="35">
        <v>-12.698412698412698</v>
      </c>
      <c r="F18" s="35">
        <v>34.442724458204331</v>
      </c>
      <c r="G18" t="s">
        <v>240</v>
      </c>
    </row>
    <row r="19" spans="1:7" x14ac:dyDescent="0.25">
      <c r="A19" t="s">
        <v>268</v>
      </c>
      <c r="B19" s="35">
        <v>1.3828501525446211</v>
      </c>
      <c r="C19" s="35">
        <v>1.2901513353951088</v>
      </c>
      <c r="E19" s="35">
        <v>-12.718446601941746</v>
      </c>
      <c r="F19" s="35">
        <v>4.8107222385614055</v>
      </c>
      <c r="G19" t="s">
        <v>18</v>
      </c>
    </row>
    <row r="20" spans="1:7" x14ac:dyDescent="0.25">
      <c r="A20" t="s">
        <v>274</v>
      </c>
      <c r="B20" s="35">
        <v>1.3010508629456587</v>
      </c>
      <c r="C20" s="35">
        <v>1.6134935029941324</v>
      </c>
      <c r="E20" s="35">
        <v>-14.037985136251033</v>
      </c>
      <c r="F20" s="35">
        <v>-0.22570937231298369</v>
      </c>
      <c r="G20" t="s">
        <v>156</v>
      </c>
    </row>
    <row r="21" spans="1:7" x14ac:dyDescent="0.25">
      <c r="A21" t="s">
        <v>287</v>
      </c>
      <c r="B21" s="35">
        <v>1.1352414921369511</v>
      </c>
      <c r="C21" s="35">
        <v>1.057296714698797</v>
      </c>
      <c r="E21" s="35">
        <v>-14.198782961460447</v>
      </c>
      <c r="F21" s="35">
        <v>-2.5811397904421161</v>
      </c>
      <c r="G21" t="s">
        <v>259</v>
      </c>
    </row>
    <row r="22" spans="1:7" x14ac:dyDescent="0.25">
      <c r="A22" t="s">
        <v>294</v>
      </c>
      <c r="B22" s="35">
        <v>1.1333991657946323</v>
      </c>
      <c r="C22" s="35">
        <v>1.560809642352998</v>
      </c>
      <c r="E22" s="35">
        <v>-18.074324324324326</v>
      </c>
      <c r="F22" s="35">
        <v>-20.742076784333936</v>
      </c>
      <c r="G22" t="s">
        <v>294</v>
      </c>
    </row>
    <row r="23" spans="1:7" x14ac:dyDescent="0.25">
      <c r="A23" t="s">
        <v>302</v>
      </c>
      <c r="B23" s="35">
        <v>0.75866998776695305</v>
      </c>
      <c r="C23" s="35">
        <v>0.83690926713130342</v>
      </c>
      <c r="E23" s="35">
        <v>-47.957371225577269</v>
      </c>
      <c r="F23" s="35">
        <v>-1.0571840461316675</v>
      </c>
      <c r="G23" t="s">
        <v>302</v>
      </c>
    </row>
    <row r="24" spans="1:7" x14ac:dyDescent="0.25">
      <c r="A24" t="s">
        <v>308</v>
      </c>
      <c r="B24" s="35">
        <v>0.69603089212810798</v>
      </c>
      <c r="C24" s="35">
        <v>0.69212919208696455</v>
      </c>
      <c r="E24" s="35">
        <v>17.08542713567839</v>
      </c>
      <c r="F24" s="35">
        <v>9.7617664148750727</v>
      </c>
      <c r="G24" t="s">
        <v>308</v>
      </c>
    </row>
    <row r="25" spans="1:7" x14ac:dyDescent="0.25">
      <c r="A25" t="s">
        <v>316</v>
      </c>
      <c r="B25" s="35">
        <v>0.47053014782826569</v>
      </c>
      <c r="C25" s="35">
        <v>0.4262968876305534</v>
      </c>
      <c r="E25" s="35">
        <v>-13.526570048309178</v>
      </c>
      <c r="F25" s="35">
        <v>20.471698113207548</v>
      </c>
      <c r="G25" t="s">
        <v>316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2016-10-03T07:04:09Z</dcterms:modified>
</cp:coreProperties>
</file>