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7\"/>
    </mc:Choice>
  </mc:AlternateContent>
  <bookViews>
    <workbookView xWindow="0" yWindow="0" windowWidth="23280" windowHeight="1180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Registrations!$E$378</definedName>
    <definedName name="CntPeriodPrevYear">Registrations!$F$378</definedName>
    <definedName name="CntPrevYear">Registrations!#REF!</definedName>
    <definedName name="CntPrevYearAck">Registrations!$K$378</definedName>
    <definedName name="CntYearAck">Registrations!$J$378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Registrations!$B$379</definedName>
  </definedNames>
  <calcPr calcId="162913"/>
</workbook>
</file>

<file path=xl/calcChain.xml><?xml version="1.0" encoding="utf-8"?>
<calcChain xmlns="http://schemas.openxmlformats.org/spreadsheetml/2006/main">
  <c r="K378" i="3" l="1"/>
  <c r="N375" i="3" s="1"/>
  <c r="J378" i="3"/>
  <c r="M372" i="3" s="1"/>
  <c r="F378" i="3"/>
  <c r="I373" i="3" s="1"/>
  <c r="E378" i="3"/>
  <c r="H371" i="3" s="1"/>
  <c r="I376" i="3"/>
  <c r="H376" i="3"/>
  <c r="N376" i="3"/>
  <c r="M376" i="3"/>
  <c r="C376" i="3"/>
  <c r="L376" i="3"/>
  <c r="G376" i="3"/>
  <c r="I375" i="3"/>
  <c r="H375" i="3"/>
  <c r="M375" i="3"/>
  <c r="C375" i="3"/>
  <c r="L375" i="3"/>
  <c r="G375" i="3"/>
  <c r="H374" i="3"/>
  <c r="M374" i="3"/>
  <c r="C374" i="3"/>
  <c r="L374" i="3"/>
  <c r="G374" i="3"/>
  <c r="H373" i="3"/>
  <c r="M373" i="3"/>
  <c r="C373" i="3"/>
  <c r="L373" i="3"/>
  <c r="G373" i="3"/>
  <c r="I372" i="3"/>
  <c r="H372" i="3"/>
  <c r="N372" i="3"/>
  <c r="C372" i="3"/>
  <c r="L372" i="3"/>
  <c r="G372" i="3"/>
  <c r="I371" i="3"/>
  <c r="N371" i="3"/>
  <c r="C371" i="3"/>
  <c r="L371" i="3"/>
  <c r="G371" i="3"/>
  <c r="I370" i="3"/>
  <c r="H370" i="3"/>
  <c r="N370" i="3"/>
  <c r="M370" i="3"/>
  <c r="C370" i="3"/>
  <c r="L370" i="3"/>
  <c r="G370" i="3"/>
  <c r="I369" i="3"/>
  <c r="N369" i="3"/>
  <c r="M369" i="3"/>
  <c r="C369" i="3"/>
  <c r="L369" i="3"/>
  <c r="G369" i="3"/>
  <c r="H368" i="3"/>
  <c r="C368" i="3"/>
  <c r="L368" i="3"/>
  <c r="G368" i="3"/>
  <c r="M367" i="3"/>
  <c r="C367" i="3"/>
  <c r="L367" i="3"/>
  <c r="G367" i="3"/>
  <c r="H366" i="3"/>
  <c r="M366" i="3"/>
  <c r="C366" i="3"/>
  <c r="L366" i="3"/>
  <c r="G366" i="3"/>
  <c r="M365" i="3"/>
  <c r="C365" i="3"/>
  <c r="L365" i="3"/>
  <c r="G365" i="3"/>
  <c r="H364" i="3"/>
  <c r="N364" i="3"/>
  <c r="C364" i="3"/>
  <c r="L364" i="3"/>
  <c r="G364" i="3"/>
  <c r="N363" i="3"/>
  <c r="M363" i="3"/>
  <c r="C363" i="3"/>
  <c r="L363" i="3"/>
  <c r="G363" i="3"/>
  <c r="H362" i="3"/>
  <c r="N362" i="3"/>
  <c r="M362" i="3"/>
  <c r="C362" i="3"/>
  <c r="L362" i="3"/>
  <c r="G362" i="3"/>
  <c r="N361" i="3"/>
  <c r="M361" i="3"/>
  <c r="C361" i="3"/>
  <c r="L361" i="3"/>
  <c r="G361" i="3"/>
  <c r="I360" i="3"/>
  <c r="H360" i="3"/>
  <c r="M360" i="3"/>
  <c r="C360" i="3"/>
  <c r="L360" i="3"/>
  <c r="G360" i="3"/>
  <c r="I359" i="3"/>
  <c r="H359" i="3"/>
  <c r="N359" i="3"/>
  <c r="M359" i="3"/>
  <c r="C359" i="3"/>
  <c r="L359" i="3"/>
  <c r="G359" i="3"/>
  <c r="H358" i="3"/>
  <c r="N358" i="3"/>
  <c r="C358" i="3"/>
  <c r="L358" i="3"/>
  <c r="G358" i="3"/>
  <c r="I357" i="3"/>
  <c r="H357" i="3"/>
  <c r="N357" i="3"/>
  <c r="M357" i="3"/>
  <c r="C357" i="3"/>
  <c r="L357" i="3"/>
  <c r="G357" i="3"/>
  <c r="H356" i="3"/>
  <c r="N356" i="3"/>
  <c r="M356" i="3"/>
  <c r="C356" i="3"/>
  <c r="L356" i="3"/>
  <c r="G356" i="3"/>
  <c r="N355" i="3"/>
  <c r="M355" i="3"/>
  <c r="C355" i="3"/>
  <c r="L355" i="3"/>
  <c r="G355" i="3"/>
  <c r="H354" i="3"/>
  <c r="N354" i="3"/>
  <c r="M354" i="3"/>
  <c r="C354" i="3"/>
  <c r="L354" i="3"/>
  <c r="G354" i="3"/>
  <c r="H353" i="3"/>
  <c r="N353" i="3"/>
  <c r="M353" i="3"/>
  <c r="C353" i="3"/>
  <c r="L353" i="3"/>
  <c r="G353" i="3"/>
  <c r="H352" i="3"/>
  <c r="N352" i="3"/>
  <c r="M352" i="3"/>
  <c r="C352" i="3"/>
  <c r="L352" i="3"/>
  <c r="G352" i="3"/>
  <c r="H351" i="3"/>
  <c r="N351" i="3"/>
  <c r="M351" i="3"/>
  <c r="C351" i="3"/>
  <c r="L351" i="3"/>
  <c r="G351" i="3"/>
  <c r="H350" i="3"/>
  <c r="N350" i="3"/>
  <c r="M350" i="3"/>
  <c r="C350" i="3"/>
  <c r="L350" i="3"/>
  <c r="G350" i="3"/>
  <c r="H349" i="3"/>
  <c r="N349" i="3"/>
  <c r="M349" i="3"/>
  <c r="C349" i="3"/>
  <c r="L349" i="3"/>
  <c r="G349" i="3"/>
  <c r="H348" i="3"/>
  <c r="N348" i="3"/>
  <c r="M348" i="3"/>
  <c r="C348" i="3"/>
  <c r="L348" i="3"/>
  <c r="G348" i="3"/>
  <c r="H347" i="3"/>
  <c r="N347" i="3"/>
  <c r="M347" i="3"/>
  <c r="C347" i="3"/>
  <c r="L347" i="3"/>
  <c r="G347" i="3"/>
  <c r="I346" i="3"/>
  <c r="H346" i="3"/>
  <c r="N346" i="3"/>
  <c r="M346" i="3"/>
  <c r="C346" i="3"/>
  <c r="L346" i="3"/>
  <c r="G346" i="3"/>
  <c r="I345" i="3"/>
  <c r="H345" i="3"/>
  <c r="N345" i="3"/>
  <c r="M345" i="3"/>
  <c r="C345" i="3"/>
  <c r="L345" i="3"/>
  <c r="G345" i="3"/>
  <c r="H344" i="3"/>
  <c r="N344" i="3"/>
  <c r="M344" i="3"/>
  <c r="C344" i="3"/>
  <c r="L344" i="3"/>
  <c r="G344" i="3"/>
  <c r="H343" i="3"/>
  <c r="N343" i="3"/>
  <c r="M343" i="3"/>
  <c r="C343" i="3"/>
  <c r="L343" i="3"/>
  <c r="G343" i="3"/>
  <c r="H342" i="3"/>
  <c r="N342" i="3"/>
  <c r="M342" i="3"/>
  <c r="C342" i="3"/>
  <c r="L342" i="3"/>
  <c r="G342" i="3"/>
  <c r="H341" i="3"/>
  <c r="N341" i="3"/>
  <c r="M341" i="3"/>
  <c r="C341" i="3"/>
  <c r="L341" i="3"/>
  <c r="G341" i="3"/>
  <c r="H340" i="3"/>
  <c r="N340" i="3"/>
  <c r="M340" i="3"/>
  <c r="C340" i="3"/>
  <c r="L340" i="3"/>
  <c r="G340" i="3"/>
  <c r="H339" i="3"/>
  <c r="N339" i="3"/>
  <c r="M339" i="3"/>
  <c r="C339" i="3"/>
  <c r="L339" i="3"/>
  <c r="G339" i="3"/>
  <c r="H338" i="3"/>
  <c r="N338" i="3"/>
  <c r="M338" i="3"/>
  <c r="C338" i="3"/>
  <c r="L338" i="3"/>
  <c r="G338" i="3"/>
  <c r="H337" i="3"/>
  <c r="N337" i="3"/>
  <c r="M337" i="3"/>
  <c r="C337" i="3"/>
  <c r="L337" i="3"/>
  <c r="G337" i="3"/>
  <c r="H336" i="3"/>
  <c r="N336" i="3"/>
  <c r="M336" i="3"/>
  <c r="C336" i="3"/>
  <c r="L336" i="3"/>
  <c r="G336" i="3"/>
  <c r="H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N333" i="3"/>
  <c r="M333" i="3"/>
  <c r="C333" i="3"/>
  <c r="L333" i="3"/>
  <c r="G333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H329" i="3"/>
  <c r="N329" i="3"/>
  <c r="M329" i="3"/>
  <c r="C329" i="3"/>
  <c r="L329" i="3"/>
  <c r="G329" i="3"/>
  <c r="H328" i="3"/>
  <c r="N328" i="3"/>
  <c r="M328" i="3"/>
  <c r="C328" i="3"/>
  <c r="L328" i="3"/>
  <c r="G328" i="3"/>
  <c r="H327" i="3"/>
  <c r="N327" i="3"/>
  <c r="M327" i="3"/>
  <c r="C327" i="3"/>
  <c r="L327" i="3"/>
  <c r="G327" i="3"/>
  <c r="H326" i="3"/>
  <c r="N326" i="3"/>
  <c r="M326" i="3"/>
  <c r="C326" i="3"/>
  <c r="L326" i="3"/>
  <c r="G326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H323" i="3"/>
  <c r="N323" i="3"/>
  <c r="M323" i="3"/>
  <c r="C323" i="3"/>
  <c r="L323" i="3"/>
  <c r="G323" i="3"/>
  <c r="H322" i="3"/>
  <c r="N322" i="3"/>
  <c r="M322" i="3"/>
  <c r="C322" i="3"/>
  <c r="L322" i="3"/>
  <c r="G322" i="3"/>
  <c r="H321" i="3"/>
  <c r="N321" i="3"/>
  <c r="M321" i="3"/>
  <c r="C321" i="3"/>
  <c r="L321" i="3"/>
  <c r="G321" i="3"/>
  <c r="H320" i="3"/>
  <c r="N320" i="3"/>
  <c r="M320" i="3"/>
  <c r="C320" i="3"/>
  <c r="L320" i="3"/>
  <c r="G320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H311" i="3"/>
  <c r="N311" i="3"/>
  <c r="M311" i="3"/>
  <c r="C311" i="3"/>
  <c r="L311" i="3"/>
  <c r="G311" i="3"/>
  <c r="H310" i="3"/>
  <c r="N310" i="3"/>
  <c r="M310" i="3"/>
  <c r="C310" i="3"/>
  <c r="L310" i="3"/>
  <c r="G310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H307" i="3"/>
  <c r="N307" i="3"/>
  <c r="M307" i="3"/>
  <c r="C307" i="3"/>
  <c r="L307" i="3"/>
  <c r="G307" i="3"/>
  <c r="H306" i="3"/>
  <c r="N306" i="3"/>
  <c r="M306" i="3"/>
  <c r="C306" i="3"/>
  <c r="L306" i="3"/>
  <c r="G306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H303" i="3"/>
  <c r="N303" i="3"/>
  <c r="M303" i="3"/>
  <c r="C303" i="3"/>
  <c r="L303" i="3"/>
  <c r="G303" i="3"/>
  <c r="H302" i="3"/>
  <c r="N302" i="3"/>
  <c r="M302" i="3"/>
  <c r="C302" i="3"/>
  <c r="L302" i="3"/>
  <c r="G302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H298" i="3"/>
  <c r="N298" i="3"/>
  <c r="M298" i="3"/>
  <c r="C298" i="3"/>
  <c r="L298" i="3"/>
  <c r="G298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H291" i="3"/>
  <c r="N291" i="3"/>
  <c r="M291" i="3"/>
  <c r="C291" i="3"/>
  <c r="L291" i="3"/>
  <c r="G291" i="3"/>
  <c r="H290" i="3"/>
  <c r="N290" i="3"/>
  <c r="M290" i="3"/>
  <c r="C290" i="3"/>
  <c r="L290" i="3"/>
  <c r="G290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H283" i="3"/>
  <c r="N283" i="3"/>
  <c r="M283" i="3"/>
  <c r="C283" i="3"/>
  <c r="L283" i="3"/>
  <c r="G283" i="3"/>
  <c r="H282" i="3"/>
  <c r="N282" i="3"/>
  <c r="M282" i="3"/>
  <c r="C282" i="3"/>
  <c r="L282" i="3"/>
  <c r="G282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H279" i="3"/>
  <c r="N279" i="3"/>
  <c r="M279" i="3"/>
  <c r="C279" i="3"/>
  <c r="L279" i="3"/>
  <c r="G279" i="3"/>
  <c r="H278" i="3"/>
  <c r="N278" i="3"/>
  <c r="M278" i="3"/>
  <c r="C278" i="3"/>
  <c r="L278" i="3"/>
  <c r="G278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H275" i="3"/>
  <c r="N275" i="3"/>
  <c r="M275" i="3"/>
  <c r="C275" i="3"/>
  <c r="L275" i="3"/>
  <c r="G275" i="3"/>
  <c r="H274" i="3"/>
  <c r="N274" i="3"/>
  <c r="M274" i="3"/>
  <c r="C274" i="3"/>
  <c r="L274" i="3"/>
  <c r="G274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H271" i="3"/>
  <c r="N271" i="3"/>
  <c r="M271" i="3"/>
  <c r="C271" i="3"/>
  <c r="L271" i="3"/>
  <c r="G271" i="3"/>
  <c r="H270" i="3"/>
  <c r="N270" i="3"/>
  <c r="M270" i="3"/>
  <c r="C270" i="3"/>
  <c r="L270" i="3"/>
  <c r="G270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H263" i="3"/>
  <c r="N263" i="3"/>
  <c r="M263" i="3"/>
  <c r="C263" i="3"/>
  <c r="L263" i="3"/>
  <c r="G263" i="3"/>
  <c r="H262" i="3"/>
  <c r="N262" i="3"/>
  <c r="M262" i="3"/>
  <c r="C262" i="3"/>
  <c r="L262" i="3"/>
  <c r="G262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H259" i="3"/>
  <c r="N259" i="3"/>
  <c r="M259" i="3"/>
  <c r="C259" i="3"/>
  <c r="L259" i="3"/>
  <c r="G259" i="3"/>
  <c r="H258" i="3"/>
  <c r="N258" i="3"/>
  <c r="M258" i="3"/>
  <c r="C258" i="3"/>
  <c r="L258" i="3"/>
  <c r="G258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H255" i="3"/>
  <c r="N255" i="3"/>
  <c r="M255" i="3"/>
  <c r="C255" i="3"/>
  <c r="L255" i="3"/>
  <c r="G255" i="3"/>
  <c r="H254" i="3"/>
  <c r="N254" i="3"/>
  <c r="M254" i="3"/>
  <c r="C254" i="3"/>
  <c r="L254" i="3"/>
  <c r="G254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H247" i="3"/>
  <c r="N247" i="3"/>
  <c r="M247" i="3"/>
  <c r="C247" i="3"/>
  <c r="L247" i="3"/>
  <c r="G247" i="3"/>
  <c r="H246" i="3"/>
  <c r="N246" i="3"/>
  <c r="M246" i="3"/>
  <c r="C246" i="3"/>
  <c r="L246" i="3"/>
  <c r="G246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H243" i="3"/>
  <c r="N243" i="3"/>
  <c r="M243" i="3"/>
  <c r="C243" i="3"/>
  <c r="L243" i="3"/>
  <c r="G243" i="3"/>
  <c r="H242" i="3"/>
  <c r="N242" i="3"/>
  <c r="M242" i="3"/>
  <c r="C242" i="3"/>
  <c r="L242" i="3"/>
  <c r="G242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H239" i="3"/>
  <c r="N239" i="3"/>
  <c r="M239" i="3"/>
  <c r="C239" i="3"/>
  <c r="L239" i="3"/>
  <c r="G239" i="3"/>
  <c r="H238" i="3"/>
  <c r="N238" i="3"/>
  <c r="M238" i="3"/>
  <c r="C238" i="3"/>
  <c r="L238" i="3"/>
  <c r="G238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H235" i="3"/>
  <c r="N235" i="3"/>
  <c r="M235" i="3"/>
  <c r="C235" i="3"/>
  <c r="L235" i="3"/>
  <c r="G235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H231" i="3"/>
  <c r="N231" i="3"/>
  <c r="M231" i="3"/>
  <c r="C231" i="3"/>
  <c r="L231" i="3"/>
  <c r="G231" i="3"/>
  <c r="H230" i="3"/>
  <c r="N230" i="3"/>
  <c r="M230" i="3"/>
  <c r="C230" i="3"/>
  <c r="L230" i="3"/>
  <c r="G230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H227" i="3"/>
  <c r="N227" i="3"/>
  <c r="M227" i="3"/>
  <c r="C227" i="3"/>
  <c r="L227" i="3"/>
  <c r="G227" i="3"/>
  <c r="H226" i="3"/>
  <c r="N226" i="3"/>
  <c r="M226" i="3"/>
  <c r="C226" i="3"/>
  <c r="L226" i="3"/>
  <c r="G226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H223" i="3"/>
  <c r="N223" i="3"/>
  <c r="M223" i="3"/>
  <c r="C223" i="3"/>
  <c r="L223" i="3"/>
  <c r="G223" i="3"/>
  <c r="H222" i="3"/>
  <c r="N222" i="3"/>
  <c r="M222" i="3"/>
  <c r="C222" i="3"/>
  <c r="L222" i="3"/>
  <c r="G222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H218" i="3"/>
  <c r="N218" i="3"/>
  <c r="M218" i="3"/>
  <c r="C218" i="3"/>
  <c r="L218" i="3"/>
  <c r="G218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H215" i="3"/>
  <c r="N215" i="3"/>
  <c r="M215" i="3"/>
  <c r="C215" i="3"/>
  <c r="L215" i="3"/>
  <c r="G215" i="3"/>
  <c r="H214" i="3"/>
  <c r="N214" i="3"/>
  <c r="M214" i="3"/>
  <c r="C214" i="3"/>
  <c r="L214" i="3"/>
  <c r="G214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H202" i="3"/>
  <c r="N202" i="3"/>
  <c r="M202" i="3"/>
  <c r="C202" i="3"/>
  <c r="L202" i="3"/>
  <c r="G202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H195" i="3"/>
  <c r="N195" i="3"/>
  <c r="M195" i="3"/>
  <c r="C195" i="3"/>
  <c r="L195" i="3"/>
  <c r="G195" i="3"/>
  <c r="H194" i="3"/>
  <c r="N194" i="3"/>
  <c r="M194" i="3"/>
  <c r="C194" i="3"/>
  <c r="L194" i="3"/>
  <c r="G194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H191" i="3"/>
  <c r="N191" i="3"/>
  <c r="M191" i="3"/>
  <c r="C191" i="3"/>
  <c r="L191" i="3"/>
  <c r="G191" i="3"/>
  <c r="H190" i="3"/>
  <c r="N190" i="3"/>
  <c r="M190" i="3"/>
  <c r="C190" i="3"/>
  <c r="L190" i="3"/>
  <c r="G190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H187" i="3"/>
  <c r="N187" i="3"/>
  <c r="M187" i="3"/>
  <c r="C187" i="3"/>
  <c r="L187" i="3"/>
  <c r="G187" i="3"/>
  <c r="H186" i="3"/>
  <c r="N186" i="3"/>
  <c r="M186" i="3"/>
  <c r="C186" i="3"/>
  <c r="L186" i="3"/>
  <c r="G186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H182" i="3"/>
  <c r="N182" i="3"/>
  <c r="M182" i="3"/>
  <c r="C182" i="3"/>
  <c r="L182" i="3"/>
  <c r="G182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H179" i="3"/>
  <c r="N179" i="3"/>
  <c r="M179" i="3"/>
  <c r="C179" i="3"/>
  <c r="L179" i="3"/>
  <c r="G179" i="3"/>
  <c r="H178" i="3"/>
  <c r="N178" i="3"/>
  <c r="M178" i="3"/>
  <c r="C178" i="3"/>
  <c r="L178" i="3"/>
  <c r="G178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H175" i="3"/>
  <c r="N175" i="3"/>
  <c r="M175" i="3"/>
  <c r="C175" i="3"/>
  <c r="L175" i="3"/>
  <c r="G175" i="3"/>
  <c r="H174" i="3"/>
  <c r="N174" i="3"/>
  <c r="M174" i="3"/>
  <c r="C174" i="3"/>
  <c r="L174" i="3"/>
  <c r="G174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H170" i="3"/>
  <c r="N170" i="3"/>
  <c r="M170" i="3"/>
  <c r="C170" i="3"/>
  <c r="L170" i="3"/>
  <c r="G170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H167" i="3"/>
  <c r="N167" i="3"/>
  <c r="M167" i="3"/>
  <c r="C167" i="3"/>
  <c r="L167" i="3"/>
  <c r="G167" i="3"/>
  <c r="H166" i="3"/>
  <c r="N166" i="3"/>
  <c r="M166" i="3"/>
  <c r="C166" i="3"/>
  <c r="L166" i="3"/>
  <c r="G166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H163" i="3"/>
  <c r="N163" i="3"/>
  <c r="M163" i="3"/>
  <c r="C163" i="3"/>
  <c r="L163" i="3"/>
  <c r="G163" i="3"/>
  <c r="H162" i="3"/>
  <c r="N162" i="3"/>
  <c r="M162" i="3"/>
  <c r="C162" i="3"/>
  <c r="L162" i="3"/>
  <c r="G162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H159" i="3"/>
  <c r="N159" i="3"/>
  <c r="M159" i="3"/>
  <c r="C159" i="3"/>
  <c r="L159" i="3"/>
  <c r="G159" i="3"/>
  <c r="H158" i="3"/>
  <c r="N158" i="3"/>
  <c r="M158" i="3"/>
  <c r="C158" i="3"/>
  <c r="L158" i="3"/>
  <c r="G158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H155" i="3"/>
  <c r="N155" i="3"/>
  <c r="M155" i="3"/>
  <c r="C155" i="3"/>
  <c r="L155" i="3"/>
  <c r="G155" i="3"/>
  <c r="H154" i="3"/>
  <c r="N154" i="3"/>
  <c r="M154" i="3"/>
  <c r="C154" i="3"/>
  <c r="L154" i="3"/>
  <c r="G154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H151" i="3"/>
  <c r="N151" i="3"/>
  <c r="M151" i="3"/>
  <c r="C151" i="3"/>
  <c r="L151" i="3"/>
  <c r="G151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H147" i="3"/>
  <c r="N147" i="3"/>
  <c r="M147" i="3"/>
  <c r="C147" i="3"/>
  <c r="L147" i="3"/>
  <c r="G147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H139" i="3"/>
  <c r="N139" i="3"/>
  <c r="M139" i="3"/>
  <c r="C139" i="3"/>
  <c r="L139" i="3"/>
  <c r="G139" i="3"/>
  <c r="H138" i="3"/>
  <c r="N138" i="3"/>
  <c r="M138" i="3"/>
  <c r="C138" i="3"/>
  <c r="L138" i="3"/>
  <c r="G138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H135" i="3"/>
  <c r="N135" i="3"/>
  <c r="M135" i="3"/>
  <c r="C135" i="3"/>
  <c r="L135" i="3"/>
  <c r="G135" i="3"/>
  <c r="H134" i="3"/>
  <c r="N134" i="3"/>
  <c r="M134" i="3"/>
  <c r="C134" i="3"/>
  <c r="L134" i="3"/>
  <c r="G134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H126" i="3"/>
  <c r="N126" i="3"/>
  <c r="M126" i="3"/>
  <c r="C126" i="3"/>
  <c r="L126" i="3"/>
  <c r="G126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H123" i="3"/>
  <c r="N123" i="3"/>
  <c r="M123" i="3"/>
  <c r="C123" i="3"/>
  <c r="L123" i="3"/>
  <c r="G123" i="3"/>
  <c r="H122" i="3"/>
  <c r="N122" i="3"/>
  <c r="M122" i="3"/>
  <c r="C122" i="3"/>
  <c r="L122" i="3"/>
  <c r="G122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H107" i="3"/>
  <c r="N107" i="3"/>
  <c r="M107" i="3"/>
  <c r="C107" i="3"/>
  <c r="L107" i="3"/>
  <c r="G107" i="3"/>
  <c r="H106" i="3"/>
  <c r="N106" i="3"/>
  <c r="M106" i="3"/>
  <c r="C106" i="3"/>
  <c r="L106" i="3"/>
  <c r="G106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H103" i="3"/>
  <c r="N103" i="3"/>
  <c r="M103" i="3"/>
  <c r="C103" i="3"/>
  <c r="L103" i="3"/>
  <c r="G103" i="3"/>
  <c r="H102" i="3"/>
  <c r="N102" i="3"/>
  <c r="M102" i="3"/>
  <c r="C102" i="3"/>
  <c r="L102" i="3"/>
  <c r="G102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H99" i="3"/>
  <c r="N99" i="3"/>
  <c r="M99" i="3"/>
  <c r="C99" i="3"/>
  <c r="L99" i="3"/>
  <c r="G99" i="3"/>
  <c r="H98" i="3"/>
  <c r="N98" i="3"/>
  <c r="M98" i="3"/>
  <c r="C98" i="3"/>
  <c r="L98" i="3"/>
  <c r="G98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H95" i="3"/>
  <c r="N95" i="3"/>
  <c r="M95" i="3"/>
  <c r="C95" i="3"/>
  <c r="L95" i="3"/>
  <c r="G95" i="3"/>
  <c r="H94" i="3"/>
  <c r="N94" i="3"/>
  <c r="M94" i="3"/>
  <c r="C94" i="3"/>
  <c r="L94" i="3"/>
  <c r="G94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H91" i="3"/>
  <c r="N91" i="3"/>
  <c r="M91" i="3"/>
  <c r="C91" i="3"/>
  <c r="L91" i="3"/>
  <c r="G91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H87" i="3"/>
  <c r="N87" i="3"/>
  <c r="M87" i="3"/>
  <c r="C87" i="3"/>
  <c r="L87" i="3"/>
  <c r="G87" i="3"/>
  <c r="H86" i="3"/>
  <c r="N86" i="3"/>
  <c r="M86" i="3"/>
  <c r="C86" i="3"/>
  <c r="L86" i="3"/>
  <c r="G86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H83" i="3"/>
  <c r="N83" i="3"/>
  <c r="M83" i="3"/>
  <c r="C83" i="3"/>
  <c r="L83" i="3"/>
  <c r="G83" i="3"/>
  <c r="H82" i="3"/>
  <c r="N82" i="3"/>
  <c r="M82" i="3"/>
  <c r="C82" i="3"/>
  <c r="L82" i="3"/>
  <c r="G82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H78" i="3"/>
  <c r="N78" i="3"/>
  <c r="M78" i="3"/>
  <c r="C78" i="3"/>
  <c r="L78" i="3"/>
  <c r="G78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H75" i="3"/>
  <c r="N75" i="3"/>
  <c r="M75" i="3"/>
  <c r="C75" i="3"/>
  <c r="L75" i="3"/>
  <c r="G75" i="3"/>
  <c r="H74" i="3"/>
  <c r="N74" i="3"/>
  <c r="M74" i="3"/>
  <c r="C74" i="3"/>
  <c r="L74" i="3"/>
  <c r="G74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H71" i="3"/>
  <c r="N71" i="3"/>
  <c r="M71" i="3"/>
  <c r="C71" i="3"/>
  <c r="L71" i="3"/>
  <c r="G71" i="3"/>
  <c r="H70" i="3"/>
  <c r="N70" i="3"/>
  <c r="M70" i="3"/>
  <c r="C70" i="3"/>
  <c r="L70" i="3"/>
  <c r="G70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H67" i="3"/>
  <c r="N67" i="3"/>
  <c r="M67" i="3"/>
  <c r="C67" i="3"/>
  <c r="L67" i="3"/>
  <c r="G67" i="3"/>
  <c r="H66" i="3"/>
  <c r="N66" i="3"/>
  <c r="M66" i="3"/>
  <c r="C66" i="3"/>
  <c r="L66" i="3"/>
  <c r="G66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H62" i="3"/>
  <c r="N62" i="3"/>
  <c r="M62" i="3"/>
  <c r="C62" i="3"/>
  <c r="L62" i="3"/>
  <c r="G62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H59" i="3"/>
  <c r="N59" i="3"/>
  <c r="M59" i="3"/>
  <c r="C59" i="3"/>
  <c r="L59" i="3"/>
  <c r="G59" i="3"/>
  <c r="H58" i="3"/>
  <c r="N58" i="3"/>
  <c r="M58" i="3"/>
  <c r="C58" i="3"/>
  <c r="L58" i="3"/>
  <c r="G58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H51" i="3"/>
  <c r="N51" i="3"/>
  <c r="M51" i="3"/>
  <c r="C51" i="3"/>
  <c r="L51" i="3"/>
  <c r="G51" i="3"/>
  <c r="H50" i="3"/>
  <c r="N50" i="3"/>
  <c r="M50" i="3"/>
  <c r="C50" i="3"/>
  <c r="L50" i="3"/>
  <c r="G50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H47" i="3"/>
  <c r="N47" i="3"/>
  <c r="M47" i="3"/>
  <c r="C47" i="3"/>
  <c r="L47" i="3"/>
  <c r="G47" i="3"/>
  <c r="H46" i="3"/>
  <c r="N46" i="3"/>
  <c r="M46" i="3"/>
  <c r="C46" i="3"/>
  <c r="L46" i="3"/>
  <c r="G46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H43" i="3"/>
  <c r="N43" i="3"/>
  <c r="M43" i="3"/>
  <c r="C43" i="3"/>
  <c r="L43" i="3"/>
  <c r="G43" i="3"/>
  <c r="H42" i="3"/>
  <c r="N42" i="3"/>
  <c r="M42" i="3"/>
  <c r="C42" i="3"/>
  <c r="L42" i="3"/>
  <c r="G42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H39" i="3"/>
  <c r="N39" i="3"/>
  <c r="M39" i="3"/>
  <c r="C39" i="3"/>
  <c r="L39" i="3"/>
  <c r="G39" i="3"/>
  <c r="H38" i="3"/>
  <c r="N38" i="3"/>
  <c r="M38" i="3"/>
  <c r="C38" i="3"/>
  <c r="L38" i="3"/>
  <c r="G38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H31" i="3"/>
  <c r="N31" i="3"/>
  <c r="M31" i="3"/>
  <c r="C31" i="3"/>
  <c r="L31" i="3"/>
  <c r="G31" i="3"/>
  <c r="H30" i="3"/>
  <c r="N30" i="3"/>
  <c r="M30" i="3"/>
  <c r="C30" i="3"/>
  <c r="L30" i="3"/>
  <c r="G30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H27" i="3"/>
  <c r="N27" i="3"/>
  <c r="M27" i="3"/>
  <c r="C27" i="3"/>
  <c r="L27" i="3"/>
  <c r="G27" i="3"/>
  <c r="H26" i="3"/>
  <c r="N26" i="3"/>
  <c r="M26" i="3"/>
  <c r="C26" i="3"/>
  <c r="L26" i="3"/>
  <c r="G26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H23" i="3"/>
  <c r="N23" i="3"/>
  <c r="M23" i="3"/>
  <c r="C23" i="3"/>
  <c r="L23" i="3"/>
  <c r="G23" i="3"/>
  <c r="H22" i="3"/>
  <c r="N22" i="3"/>
  <c r="M22" i="3"/>
  <c r="C22" i="3"/>
  <c r="L22" i="3"/>
  <c r="G22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H19" i="3"/>
  <c r="N19" i="3"/>
  <c r="M19" i="3"/>
  <c r="C19" i="3"/>
  <c r="L19" i="3"/>
  <c r="G19" i="3"/>
  <c r="H18" i="3"/>
  <c r="N18" i="3"/>
  <c r="M18" i="3"/>
  <c r="C18" i="3"/>
  <c r="L18" i="3"/>
  <c r="G18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H15" i="3"/>
  <c r="N15" i="3"/>
  <c r="M15" i="3"/>
  <c r="C15" i="3"/>
  <c r="L15" i="3"/>
  <c r="G15" i="3"/>
  <c r="H14" i="3"/>
  <c r="N14" i="3"/>
  <c r="M14" i="3"/>
  <c r="C14" i="3"/>
  <c r="L14" i="3"/>
  <c r="G14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H10" i="3"/>
  <c r="N10" i="3"/>
  <c r="M10" i="3"/>
  <c r="C10" i="3"/>
  <c r="L10" i="3"/>
  <c r="G10" i="3"/>
  <c r="I320" i="3" l="1"/>
  <c r="I328" i="3"/>
  <c r="I332" i="3"/>
  <c r="I340" i="3"/>
  <c r="I13" i="3"/>
  <c r="I17" i="3"/>
  <c r="I21" i="3"/>
  <c r="I25" i="3"/>
  <c r="I29" i="3"/>
  <c r="I33" i="3"/>
  <c r="I37" i="3"/>
  <c r="I41" i="3"/>
  <c r="I45" i="3"/>
  <c r="I49" i="3"/>
  <c r="I53" i="3"/>
  <c r="I57" i="3"/>
  <c r="I61" i="3"/>
  <c r="I65" i="3"/>
  <c r="I69" i="3"/>
  <c r="I73" i="3"/>
  <c r="I77" i="3"/>
  <c r="I81" i="3"/>
  <c r="I85" i="3"/>
  <c r="I93" i="3"/>
  <c r="I97" i="3"/>
  <c r="I101" i="3"/>
  <c r="I105" i="3"/>
  <c r="I113" i="3"/>
  <c r="I117" i="3"/>
  <c r="I121" i="3"/>
  <c r="I125" i="3"/>
  <c r="I129" i="3"/>
  <c r="I133" i="3"/>
  <c r="I137" i="3"/>
  <c r="I153" i="3"/>
  <c r="I157" i="3"/>
  <c r="I161" i="3"/>
  <c r="I165" i="3"/>
  <c r="I169" i="3"/>
  <c r="I173" i="3"/>
  <c r="I177" i="3"/>
  <c r="I181" i="3"/>
  <c r="I185" i="3"/>
  <c r="I189" i="3"/>
  <c r="I193" i="3"/>
  <c r="I197" i="3"/>
  <c r="I201" i="3"/>
  <c r="I205" i="3"/>
  <c r="I209" i="3"/>
  <c r="I213" i="3"/>
  <c r="I217" i="3"/>
  <c r="I221" i="3"/>
  <c r="I225" i="3"/>
  <c r="I229" i="3"/>
  <c r="I237" i="3"/>
  <c r="I241" i="3"/>
  <c r="I245" i="3"/>
  <c r="I249" i="3"/>
  <c r="I253" i="3"/>
  <c r="I257" i="3"/>
  <c r="I261" i="3"/>
  <c r="I265" i="3"/>
  <c r="I269" i="3"/>
  <c r="I273" i="3"/>
  <c r="I277" i="3"/>
  <c r="I281" i="3"/>
  <c r="I285" i="3"/>
  <c r="I289" i="3"/>
  <c r="I293" i="3"/>
  <c r="I297" i="3"/>
  <c r="I301" i="3"/>
  <c r="I305" i="3"/>
  <c r="I309" i="3"/>
  <c r="I313" i="3"/>
  <c r="I317" i="3"/>
  <c r="I321" i="3"/>
  <c r="I325" i="3"/>
  <c r="I329" i="3"/>
  <c r="I337" i="3"/>
  <c r="I341" i="3"/>
  <c r="I349" i="3"/>
  <c r="I353" i="3"/>
  <c r="I356" i="3"/>
  <c r="I361" i="3"/>
  <c r="I368" i="3"/>
  <c r="I336" i="3"/>
  <c r="I344" i="3"/>
  <c r="I348" i="3"/>
  <c r="I355" i="3"/>
  <c r="I364" i="3"/>
  <c r="I15" i="3"/>
  <c r="I19" i="3"/>
  <c r="I27" i="3"/>
  <c r="I31" i="3"/>
  <c r="I35" i="3"/>
  <c r="I39" i="3"/>
  <c r="I43" i="3"/>
  <c r="I47" i="3"/>
  <c r="I51" i="3"/>
  <c r="I55" i="3"/>
  <c r="I59" i="3"/>
  <c r="I67" i="3"/>
  <c r="I71" i="3"/>
  <c r="I75" i="3"/>
  <c r="I83" i="3"/>
  <c r="I87" i="3"/>
  <c r="I91" i="3"/>
  <c r="I95" i="3"/>
  <c r="I99" i="3"/>
  <c r="I103" i="3"/>
  <c r="I107" i="3"/>
  <c r="I111" i="3"/>
  <c r="I119" i="3"/>
  <c r="I123" i="3"/>
  <c r="I131" i="3"/>
  <c r="I135" i="3"/>
  <c r="I139" i="3"/>
  <c r="I147" i="3"/>
  <c r="I151" i="3"/>
  <c r="I155" i="3"/>
  <c r="I159" i="3"/>
  <c r="I163" i="3"/>
  <c r="I167" i="3"/>
  <c r="I175" i="3"/>
  <c r="I179" i="3"/>
  <c r="I187" i="3"/>
  <c r="I191" i="3"/>
  <c r="I195" i="3"/>
  <c r="I199" i="3"/>
  <c r="I211" i="3"/>
  <c r="I215" i="3"/>
  <c r="I223" i="3"/>
  <c r="I227" i="3"/>
  <c r="I231" i="3"/>
  <c r="I235" i="3"/>
  <c r="I239" i="3"/>
  <c r="I243" i="3"/>
  <c r="I247" i="3"/>
  <c r="I251" i="3"/>
  <c r="I255" i="3"/>
  <c r="I259" i="3"/>
  <c r="I263" i="3"/>
  <c r="I267" i="3"/>
  <c r="I271" i="3"/>
  <c r="I275" i="3"/>
  <c r="I279" i="3"/>
  <c r="I283" i="3"/>
  <c r="I291" i="3"/>
  <c r="I295" i="3"/>
  <c r="I303" i="3"/>
  <c r="I307" i="3"/>
  <c r="I311" i="3"/>
  <c r="I315" i="3"/>
  <c r="I319" i="3"/>
  <c r="I323" i="3"/>
  <c r="I327" i="3"/>
  <c r="I335" i="3"/>
  <c r="I339" i="3"/>
  <c r="I343" i="3"/>
  <c r="I347" i="3"/>
  <c r="I351" i="3"/>
  <c r="I365" i="3"/>
  <c r="I352" i="3"/>
  <c r="I358" i="3"/>
  <c r="I23" i="3"/>
  <c r="I10" i="3"/>
  <c r="I14" i="3"/>
  <c r="I18" i="3"/>
  <c r="I22" i="3"/>
  <c r="I26" i="3"/>
  <c r="I30" i="3"/>
  <c r="I38" i="3"/>
  <c r="I42" i="3"/>
  <c r="I46" i="3"/>
  <c r="I50" i="3"/>
  <c r="I58" i="3"/>
  <c r="I62" i="3"/>
  <c r="I66" i="3"/>
  <c r="I70" i="3"/>
  <c r="I74" i="3"/>
  <c r="I78" i="3"/>
  <c r="I82" i="3"/>
  <c r="I86" i="3"/>
  <c r="I90" i="3"/>
  <c r="I94" i="3"/>
  <c r="I98" i="3"/>
  <c r="I102" i="3"/>
  <c r="I106" i="3"/>
  <c r="I122" i="3"/>
  <c r="I126" i="3"/>
  <c r="I134" i="3"/>
  <c r="I138" i="3"/>
  <c r="I142" i="3"/>
  <c r="I146" i="3"/>
  <c r="I150" i="3"/>
  <c r="I154" i="3"/>
  <c r="I158" i="3"/>
  <c r="I162" i="3"/>
  <c r="I166" i="3"/>
  <c r="I170" i="3"/>
  <c r="I174" i="3"/>
  <c r="I178" i="3"/>
  <c r="I182" i="3"/>
  <c r="I186" i="3"/>
  <c r="I190" i="3"/>
  <c r="I194" i="3"/>
  <c r="I202" i="3"/>
  <c r="I214" i="3"/>
  <c r="I218" i="3"/>
  <c r="I222" i="3"/>
  <c r="I226" i="3"/>
  <c r="I230" i="3"/>
  <c r="I234" i="3"/>
  <c r="I238" i="3"/>
  <c r="I242" i="3"/>
  <c r="I246" i="3"/>
  <c r="I254" i="3"/>
  <c r="I258" i="3"/>
  <c r="I262" i="3"/>
  <c r="I270" i="3"/>
  <c r="I274" i="3"/>
  <c r="I278" i="3"/>
  <c r="I282" i="3"/>
  <c r="I290" i="3"/>
  <c r="I298" i="3"/>
  <c r="I302" i="3"/>
  <c r="I306" i="3"/>
  <c r="I310" i="3"/>
  <c r="I322" i="3"/>
  <c r="I326" i="3"/>
  <c r="I338" i="3"/>
  <c r="I342" i="3"/>
  <c r="I350" i="3"/>
  <c r="I354" i="3"/>
  <c r="N373" i="3"/>
  <c r="N374" i="3"/>
  <c r="I374" i="3"/>
  <c r="N360" i="3"/>
  <c r="N365" i="3"/>
  <c r="N366" i="3"/>
  <c r="N367" i="3"/>
  <c r="N368" i="3"/>
  <c r="M358" i="3"/>
  <c r="M364" i="3"/>
  <c r="M368" i="3"/>
  <c r="M371" i="3"/>
  <c r="I362" i="3"/>
  <c r="I363" i="3"/>
  <c r="I366" i="3"/>
  <c r="I367" i="3"/>
  <c r="H355" i="3"/>
  <c r="H361" i="3"/>
  <c r="H363" i="3"/>
  <c r="H365" i="3"/>
  <c r="H367" i="3"/>
  <c r="H369" i="3"/>
  <c r="H3" i="3"/>
  <c r="H4" i="3"/>
  <c r="E379" i="3"/>
  <c r="G379" i="3"/>
  <c r="J379" i="3"/>
  <c r="L379" i="3"/>
</calcChain>
</file>

<file path=xl/sharedStrings.xml><?xml version="1.0" encoding="utf-8"?>
<sst xmlns="http://schemas.openxmlformats.org/spreadsheetml/2006/main" count="475" uniqueCount="405">
  <si>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</si>
  <si>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</si>
  <si>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</si>
  <si>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</si>
  <si>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</si>
  <si>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</si>
  <si>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</si>
  <si>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</si>
  <si>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</si>
  <si>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</si>
  <si>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</si>
  <si>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</si>
  <si>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</si>
  <si>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</si>
  <si>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</si>
  <si>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</si>
  <si>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</si>
  <si>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</si>
  <si>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</si>
  <si>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S/V90</t>
  </si>
  <si>
    <t>XC60</t>
  </si>
  <si>
    <t>S/V60</t>
  </si>
  <si>
    <t>V40N</t>
  </si>
  <si>
    <t>XC90N</t>
  </si>
  <si>
    <t>V70II</t>
  </si>
  <si>
    <t>S80N</t>
  </si>
  <si>
    <t>2(2)</t>
  </si>
  <si>
    <t>VW</t>
  </si>
  <si>
    <t>Golf</t>
  </si>
  <si>
    <t>Passat</t>
  </si>
  <si>
    <t>Tiguan</t>
  </si>
  <si>
    <t>Polo</t>
  </si>
  <si>
    <t>Caddy</t>
  </si>
  <si>
    <t>Sharan</t>
  </si>
  <si>
    <t>Touran</t>
  </si>
  <si>
    <t>Touareg</t>
  </si>
  <si>
    <t>Caravelle</t>
  </si>
  <si>
    <t>Multivan</t>
  </si>
  <si>
    <t>UP!</t>
  </si>
  <si>
    <t>Kombi</t>
  </si>
  <si>
    <t>Beetle</t>
  </si>
  <si>
    <t>Crafter</t>
  </si>
  <si>
    <t>Scirocco</t>
  </si>
  <si>
    <t>XL1</t>
  </si>
  <si>
    <t>3(3)</t>
  </si>
  <si>
    <t>BMW</t>
  </si>
  <si>
    <t>5-serie</t>
  </si>
  <si>
    <t>3-serie</t>
  </si>
  <si>
    <t>1-serie</t>
  </si>
  <si>
    <t>X3</t>
  </si>
  <si>
    <t>2-serie</t>
  </si>
  <si>
    <t>X1</t>
  </si>
  <si>
    <t>4-serie</t>
  </si>
  <si>
    <t>X5</t>
  </si>
  <si>
    <t>I3</t>
  </si>
  <si>
    <t>X4</t>
  </si>
  <si>
    <t>X6</t>
  </si>
  <si>
    <t>7-serie</t>
  </si>
  <si>
    <t>6-serie</t>
  </si>
  <si>
    <t>I8</t>
  </si>
  <si>
    <t>Z4</t>
  </si>
  <si>
    <t>4(6)</t>
  </si>
  <si>
    <t>Toyota</t>
  </si>
  <si>
    <t>Auris</t>
  </si>
  <si>
    <t>Yaris</t>
  </si>
  <si>
    <t>C-hr</t>
  </si>
  <si>
    <t>Rav 4</t>
  </si>
  <si>
    <t>Avensis</t>
  </si>
  <si>
    <t>Prius</t>
  </si>
  <si>
    <t>Verso</t>
  </si>
  <si>
    <t>Aygo</t>
  </si>
  <si>
    <t>Proace verso</t>
  </si>
  <si>
    <t>Landcruiser</t>
  </si>
  <si>
    <t>Gt86</t>
  </si>
  <si>
    <t>Mirai</t>
  </si>
  <si>
    <t>5(5)</t>
  </si>
  <si>
    <t>Kia</t>
  </si>
  <si>
    <t>Cee'd</t>
  </si>
  <si>
    <t>RIO</t>
  </si>
  <si>
    <t>Sportage</t>
  </si>
  <si>
    <t>Niro</t>
  </si>
  <si>
    <t>Picanto</t>
  </si>
  <si>
    <t>Optima</t>
  </si>
  <si>
    <t>Sorento</t>
  </si>
  <si>
    <t>Soul</t>
  </si>
  <si>
    <t>Carens</t>
  </si>
  <si>
    <t>Venga</t>
  </si>
  <si>
    <t>6(4)</t>
  </si>
  <si>
    <t>Audi</t>
  </si>
  <si>
    <t>A6</t>
  </si>
  <si>
    <t>A4</t>
  </si>
  <si>
    <t>A3</t>
  </si>
  <si>
    <t>Q2</t>
  </si>
  <si>
    <t>A1</t>
  </si>
  <si>
    <t>Q5</t>
  </si>
  <si>
    <t>A5</t>
  </si>
  <si>
    <t>Q3</t>
  </si>
  <si>
    <t>Q7</t>
  </si>
  <si>
    <t>A7</t>
  </si>
  <si>
    <t>TT</t>
  </si>
  <si>
    <t>S6</t>
  </si>
  <si>
    <t>S4</t>
  </si>
  <si>
    <t>S5</t>
  </si>
  <si>
    <t>S3</t>
  </si>
  <si>
    <t>R8</t>
  </si>
  <si>
    <t>A8</t>
  </si>
  <si>
    <t>7(7)</t>
  </si>
  <si>
    <t>Mercedes</t>
  </si>
  <si>
    <t>E-klass</t>
  </si>
  <si>
    <t>C-klass</t>
  </si>
  <si>
    <t>GLC</t>
  </si>
  <si>
    <t>A-klass</t>
  </si>
  <si>
    <t>CLA</t>
  </si>
  <si>
    <t>V-klass</t>
  </si>
  <si>
    <t>B-klass</t>
  </si>
  <si>
    <t>GLE</t>
  </si>
  <si>
    <t>GLA</t>
  </si>
  <si>
    <t>CLS</t>
  </si>
  <si>
    <t>Vito</t>
  </si>
  <si>
    <t>GL</t>
  </si>
  <si>
    <t>G wagon</t>
  </si>
  <si>
    <t>Cl/s280-600</t>
  </si>
  <si>
    <t>SLK</t>
  </si>
  <si>
    <t>Sprinter</t>
  </si>
  <si>
    <t>108-314</t>
  </si>
  <si>
    <t>SLS</t>
  </si>
  <si>
    <t>300-600 sl</t>
  </si>
  <si>
    <t>M-klass</t>
  </si>
  <si>
    <t>GLK</t>
  </si>
  <si>
    <t>8(8)</t>
  </si>
  <si>
    <t>Skoda</t>
  </si>
  <si>
    <t>Octavia</t>
  </si>
  <si>
    <t>Fabia</t>
  </si>
  <si>
    <t>Superb</t>
  </si>
  <si>
    <t>Yeti</t>
  </si>
  <si>
    <t>Kodiaq</t>
  </si>
  <si>
    <t>Rapid</t>
  </si>
  <si>
    <t>Citigo</t>
  </si>
  <si>
    <t>Roomster</t>
  </si>
  <si>
    <t>9(10)</t>
  </si>
  <si>
    <t>Ford</t>
  </si>
  <si>
    <t>Focus</t>
  </si>
  <si>
    <t>Kuga</t>
  </si>
  <si>
    <t>Mondeo</t>
  </si>
  <si>
    <t>Fiesta</t>
  </si>
  <si>
    <t>S-max</t>
  </si>
  <si>
    <t>Mustang</t>
  </si>
  <si>
    <t>Transit</t>
  </si>
  <si>
    <t>KA</t>
  </si>
  <si>
    <t>C-max</t>
  </si>
  <si>
    <t>Edge</t>
  </si>
  <si>
    <t>Galaxy</t>
  </si>
  <si>
    <t>Ecosport</t>
  </si>
  <si>
    <t>Transit custom</t>
  </si>
  <si>
    <t>Tourneo custom</t>
  </si>
  <si>
    <t>Tourneo connect</t>
  </si>
  <si>
    <t>B-max</t>
  </si>
  <si>
    <t>Grand c-max</t>
  </si>
  <si>
    <t>Tourneo courier</t>
  </si>
  <si>
    <t>10(9)</t>
  </si>
  <si>
    <t>Renault</t>
  </si>
  <si>
    <t>Clio</t>
  </si>
  <si>
    <t>Captur</t>
  </si>
  <si>
    <t>Megane</t>
  </si>
  <si>
    <t>Kadjar</t>
  </si>
  <si>
    <t>ZOE</t>
  </si>
  <si>
    <t>Talisman</t>
  </si>
  <si>
    <t>Trafic</t>
  </si>
  <si>
    <t>Master</t>
  </si>
  <si>
    <t>Scenic</t>
  </si>
  <si>
    <t>Espace</t>
  </si>
  <si>
    <t>11(13)</t>
  </si>
  <si>
    <t>Peugeot</t>
  </si>
  <si>
    <t>Partner</t>
  </si>
  <si>
    <t>Expert</t>
  </si>
  <si>
    <t>Boxer</t>
  </si>
  <si>
    <t>12(11)</t>
  </si>
  <si>
    <t>Nissan</t>
  </si>
  <si>
    <t>Qashqai</t>
  </si>
  <si>
    <t>Leaf</t>
  </si>
  <si>
    <t>X-trail</t>
  </si>
  <si>
    <t>Juke</t>
  </si>
  <si>
    <t>Micra</t>
  </si>
  <si>
    <t>Pulsar</t>
  </si>
  <si>
    <t>Note</t>
  </si>
  <si>
    <t>Nv200</t>
  </si>
  <si>
    <t>Nv400</t>
  </si>
  <si>
    <t>Nv300</t>
  </si>
  <si>
    <t>Gt-r</t>
  </si>
  <si>
    <t>370 z</t>
  </si>
  <si>
    <t>13(14)</t>
  </si>
  <si>
    <t>Opel</t>
  </si>
  <si>
    <t>Astra</t>
  </si>
  <si>
    <t>Corsa</t>
  </si>
  <si>
    <t>Mokka</t>
  </si>
  <si>
    <t>Insignia</t>
  </si>
  <si>
    <t>Zafira</t>
  </si>
  <si>
    <t>Vivaro</t>
  </si>
  <si>
    <t>Karl</t>
  </si>
  <si>
    <t>Meriva</t>
  </si>
  <si>
    <t>Adam</t>
  </si>
  <si>
    <t>Movano</t>
  </si>
  <si>
    <t>Cascada</t>
  </si>
  <si>
    <t>Combo</t>
  </si>
  <si>
    <t>14(16)</t>
  </si>
  <si>
    <t>Fiat</t>
  </si>
  <si>
    <t>Ducato</t>
  </si>
  <si>
    <t>500x</t>
  </si>
  <si>
    <t>Tipo</t>
  </si>
  <si>
    <t>Panda</t>
  </si>
  <si>
    <t>500l</t>
  </si>
  <si>
    <t>Talento</t>
  </si>
  <si>
    <t>Abarth</t>
  </si>
  <si>
    <t>Doblo</t>
  </si>
  <si>
    <t>Coupe</t>
  </si>
  <si>
    <t>Freemont</t>
  </si>
  <si>
    <t>Punto</t>
  </si>
  <si>
    <t>15(12)</t>
  </si>
  <si>
    <t>Hyundai</t>
  </si>
  <si>
    <t>I20</t>
  </si>
  <si>
    <t>Tucson</t>
  </si>
  <si>
    <t>I30</t>
  </si>
  <si>
    <t>I40</t>
  </si>
  <si>
    <t>I10</t>
  </si>
  <si>
    <t>Ioniq</t>
  </si>
  <si>
    <t>Ix20</t>
  </si>
  <si>
    <t>Santa fe</t>
  </si>
  <si>
    <t>Grand santa fe</t>
  </si>
  <si>
    <t>H1</t>
  </si>
  <si>
    <t>Ix35</t>
  </si>
  <si>
    <t>Veloster</t>
  </si>
  <si>
    <t>16(15)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</si>
  <si>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</si>
  <si>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</si>
  <si>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</si>
  <si>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</si>
  <si>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</si>
  <si>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</si>
  <si>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</si>
  <si>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</si>
  <si>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17(17)</t>
  </si>
  <si>
    <t>Seat</t>
  </si>
  <si>
    <t>Leon</t>
  </si>
  <si>
    <t>Ateca</t>
  </si>
  <si>
    <t>Ibiza</t>
  </si>
  <si>
    <t>Alhambra</t>
  </si>
  <si>
    <t>MII</t>
  </si>
  <si>
    <t>Toledo</t>
  </si>
  <si>
    <t>18(20)</t>
  </si>
  <si>
    <t>Citroen</t>
  </si>
  <si>
    <t>C3</t>
  </si>
  <si>
    <t>C4 picasso</t>
  </si>
  <si>
    <t>C4</t>
  </si>
  <si>
    <t>C4 cactus</t>
  </si>
  <si>
    <t>Berlingo</t>
  </si>
  <si>
    <t>C5</t>
  </si>
  <si>
    <t>Jumper</t>
  </si>
  <si>
    <t>C1</t>
  </si>
  <si>
    <t>Jumpy</t>
  </si>
  <si>
    <t>DS5</t>
  </si>
  <si>
    <t>DS3</t>
  </si>
  <si>
    <t>19(18)</t>
  </si>
  <si>
    <t>Subaru</t>
  </si>
  <si>
    <t>Outback</t>
  </si>
  <si>
    <t>Forester</t>
  </si>
  <si>
    <t>XV</t>
  </si>
  <si>
    <t>Levorg</t>
  </si>
  <si>
    <t>BRZ</t>
  </si>
  <si>
    <t>Impreza</t>
  </si>
  <si>
    <t>Legacy</t>
  </si>
  <si>
    <t>20(22)</t>
  </si>
  <si>
    <t>Mitsubishi</t>
  </si>
  <si>
    <t>Outlander</t>
  </si>
  <si>
    <t>ASX</t>
  </si>
  <si>
    <t>Space star</t>
  </si>
  <si>
    <t>Pajero</t>
  </si>
  <si>
    <t>I-miev</t>
  </si>
  <si>
    <t>21(21)</t>
  </si>
  <si>
    <t>Dacia</t>
  </si>
  <si>
    <t>Duster</t>
  </si>
  <si>
    <t>Sandero</t>
  </si>
  <si>
    <t>Lodgy</t>
  </si>
  <si>
    <t>Logan</t>
  </si>
  <si>
    <t>22(19)</t>
  </si>
  <si>
    <t>Honda</t>
  </si>
  <si>
    <t>Cr-v</t>
  </si>
  <si>
    <t>Hr-v</t>
  </si>
  <si>
    <t>Civic</t>
  </si>
  <si>
    <t>Jazz</t>
  </si>
  <si>
    <t>23(23)</t>
  </si>
  <si>
    <t>Mini</t>
  </si>
  <si>
    <t>Hatch</t>
  </si>
  <si>
    <t>Countryman</t>
  </si>
  <si>
    <t>Clubman</t>
  </si>
  <si>
    <t>Paceman</t>
  </si>
  <si>
    <t>24(24)</t>
  </si>
  <si>
    <t>Suzuki</t>
  </si>
  <si>
    <t>Vitara</t>
  </si>
  <si>
    <t>S-cross</t>
  </si>
  <si>
    <t>Swift</t>
  </si>
  <si>
    <t>Ignis</t>
  </si>
  <si>
    <t>Baleno</t>
  </si>
  <si>
    <t>Jimny</t>
  </si>
  <si>
    <t>25(26)</t>
  </si>
  <si>
    <t>Porsche</t>
  </si>
  <si>
    <t>Macan</t>
  </si>
  <si>
    <t>Cayenne</t>
  </si>
  <si>
    <t>Panamera</t>
  </si>
  <si>
    <t>Boxster</t>
  </si>
  <si>
    <t>Cayman</t>
  </si>
  <si>
    <t>26(28)</t>
  </si>
  <si>
    <t>Tesla</t>
  </si>
  <si>
    <t>Model s</t>
  </si>
  <si>
    <t>Model x</t>
  </si>
  <si>
    <t>27(25)</t>
  </si>
  <si>
    <t>Lexus</t>
  </si>
  <si>
    <t>Nx300h</t>
  </si>
  <si>
    <t>RX</t>
  </si>
  <si>
    <t>Ct200h</t>
  </si>
  <si>
    <t>28(27)</t>
  </si>
  <si>
    <t>Jeep</t>
  </si>
  <si>
    <t>Renegade</t>
  </si>
  <si>
    <t>Grand cherokee</t>
  </si>
  <si>
    <t>Wrangler</t>
  </si>
  <si>
    <t>Cherokee</t>
  </si>
  <si>
    <t>29(30)</t>
  </si>
  <si>
    <t>Land Rover</t>
  </si>
  <si>
    <t>Evoque</t>
  </si>
  <si>
    <t>Discvry</t>
  </si>
  <si>
    <t>Discovery</t>
  </si>
  <si>
    <t>Defender</t>
  </si>
  <si>
    <t>30(34)</t>
  </si>
  <si>
    <t>Alfa Romeo</t>
  </si>
  <si>
    <t>Giulia</t>
  </si>
  <si>
    <t>Giulietta</t>
  </si>
  <si>
    <t>Stelvio</t>
  </si>
  <si>
    <t>31(38)</t>
  </si>
  <si>
    <t>Övriga</t>
  </si>
  <si>
    <t>Fabrikat</t>
  </si>
  <si>
    <t>32(31)</t>
  </si>
  <si>
    <t>LR / Land Rover</t>
  </si>
  <si>
    <t>/ range rover</t>
  </si>
  <si>
    <t>33(29)</t>
  </si>
  <si>
    <t>Jaguar</t>
  </si>
  <si>
    <t>F-pace</t>
  </si>
  <si>
    <t>XE</t>
  </si>
  <si>
    <t>XF</t>
  </si>
  <si>
    <t>F</t>
  </si>
  <si>
    <t>XJ</t>
  </si>
  <si>
    <t>34(45)</t>
  </si>
  <si>
    <t>Ssangyong</t>
  </si>
  <si>
    <t>Tivoli</t>
  </si>
  <si>
    <t>XLV</t>
  </si>
  <si>
    <t>Korando</t>
  </si>
  <si>
    <t>Rexton</t>
  </si>
  <si>
    <t>Rodius</t>
  </si>
  <si>
    <t>35(32)</t>
  </si>
  <si>
    <t>Chevrolet</t>
  </si>
  <si>
    <t>Camaro</t>
  </si>
  <si>
    <t>Corvette</t>
  </si>
  <si>
    <t>36(40)</t>
  </si>
  <si>
    <t>Maserati</t>
  </si>
  <si>
    <t>37(36)</t>
  </si>
  <si>
    <t>Ferrari</t>
  </si>
  <si>
    <t>38(44)</t>
  </si>
  <si>
    <t>Bentley</t>
  </si>
  <si>
    <t>Continental</t>
  </si>
  <si>
    <t>Bentayga</t>
  </si>
  <si>
    <t>Mulsanne</t>
  </si>
  <si>
    <t>39(33)</t>
  </si>
  <si>
    <t>DS</t>
  </si>
  <si>
    <t>40(39)</t>
  </si>
  <si>
    <t>Iveco</t>
  </si>
  <si>
    <t>Daily</t>
  </si>
  <si>
    <t>41(41)</t>
  </si>
  <si>
    <t>Smart</t>
  </si>
  <si>
    <t>Forfour</t>
  </si>
  <si>
    <t>42(37)</t>
  </si>
  <si>
    <t>Cadillac</t>
  </si>
  <si>
    <t>SRX</t>
  </si>
  <si>
    <t>CTS</t>
  </si>
  <si>
    <t>Escalade</t>
  </si>
  <si>
    <t>ATS</t>
  </si>
  <si>
    <t>43(42)</t>
  </si>
  <si>
    <t>Aston Martin</t>
  </si>
  <si>
    <t>Martin</t>
  </si>
  <si>
    <t>44(46)</t>
  </si>
  <si>
    <t>Amatörbygge</t>
  </si>
  <si>
    <t>45(43)</t>
  </si>
  <si>
    <t>Lamborghini</t>
  </si>
  <si>
    <t>46(47)</t>
  </si>
  <si>
    <t>Morgan</t>
  </si>
  <si>
    <t>47(49)</t>
  </si>
  <si>
    <t>Lotus</t>
  </si>
  <si>
    <t>48(50)</t>
  </si>
  <si>
    <t>Rolls-royce</t>
  </si>
  <si>
    <t>Wraith</t>
  </si>
  <si>
    <t>49(35)</t>
  </si>
  <si>
    <t>Lancia</t>
  </si>
  <si>
    <t>Voyager</t>
  </si>
  <si>
    <t>50(48)</t>
  </si>
  <si>
    <t>Nevs</t>
  </si>
  <si>
    <t>9-3n</t>
  </si>
  <si>
    <t>Personbilar nyregistreringar april 2017</t>
  </si>
  <si>
    <t>2017-04-01 -&gt; 2017-04-30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</si>
</sst>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Toyota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Ford</c:v>
                </c:pt>
                <c:pt idx="9">
                  <c:v>Renault</c:v>
                </c:pt>
                <c:pt idx="10">
                  <c:v>Peugeot</c:v>
                </c:pt>
                <c:pt idx="11">
                  <c:v>Nissan</c:v>
                </c:pt>
                <c:pt idx="12">
                  <c:v>Opel</c:v>
                </c:pt>
                <c:pt idx="13">
                  <c:v>Fiat</c:v>
                </c:pt>
                <c:pt idx="14">
                  <c:v>Hyundai</c:v>
                </c:pt>
                <c:pt idx="15">
                  <c:v>Mazda</c:v>
                </c:pt>
                <c:pt idx="16">
                  <c:v>Seat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19.668005033858694</c:v>
                </c:pt>
                <c:pt idx="1">
                  <c:v>14.169284900992219</c:v>
                </c:pt>
                <c:pt idx="2">
                  <c:v>6.1425061425061429</c:v>
                </c:pt>
                <c:pt idx="3">
                  <c:v>5.8531448775351214</c:v>
                </c:pt>
                <c:pt idx="4">
                  <c:v>5.9096473730620076</c:v>
                </c:pt>
                <c:pt idx="5">
                  <c:v>6.126240272581736</c:v>
                </c:pt>
                <c:pt idx="6">
                  <c:v>4.686282735063223</c:v>
                </c:pt>
                <c:pt idx="7">
                  <c:v>4.4354458988605332</c:v>
                </c:pt>
                <c:pt idx="8">
                  <c:v>3.2514617880471537</c:v>
                </c:pt>
                <c:pt idx="9">
                  <c:v>3.5373986593498787</c:v>
                </c:pt>
                <c:pt idx="10">
                  <c:v>2.9355614721468379</c:v>
                </c:pt>
                <c:pt idx="11">
                  <c:v>3.1915348988519723</c:v>
                </c:pt>
                <c:pt idx="12">
                  <c:v>2.0375142326361839</c:v>
                </c:pt>
                <c:pt idx="13">
                  <c:v>1.9424873083409671</c:v>
                </c:pt>
                <c:pt idx="14">
                  <c:v>2.9638127199102806</c:v>
                </c:pt>
                <c:pt idx="15">
                  <c:v>1.9510482925117072</c:v>
                </c:pt>
                <c:pt idx="16">
                  <c:v>1.5906308589235418</c:v>
                </c:pt>
                <c:pt idx="17">
                  <c:v>1.2764427398573741</c:v>
                </c:pt>
                <c:pt idx="18">
                  <c:v>1.5255673792259159</c:v>
                </c:pt>
                <c:pt idx="19">
                  <c:v>0.96653511287657623</c:v>
                </c:pt>
                <c:pt idx="20">
                  <c:v>1.2019621775719338</c:v>
                </c:pt>
                <c:pt idx="21">
                  <c:v>1.3791745499062571</c:v>
                </c:pt>
                <c:pt idx="22">
                  <c:v>0.6865909304933695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B-4E29-8F3F-0CE404AA853E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Toyota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Ford</c:v>
                </c:pt>
                <c:pt idx="9">
                  <c:v>Renault</c:v>
                </c:pt>
                <c:pt idx="10">
                  <c:v>Peugeot</c:v>
                </c:pt>
                <c:pt idx="11">
                  <c:v>Nissan</c:v>
                </c:pt>
                <c:pt idx="12">
                  <c:v>Opel</c:v>
                </c:pt>
                <c:pt idx="13">
                  <c:v>Fiat</c:v>
                </c:pt>
                <c:pt idx="14">
                  <c:v>Hyundai</c:v>
                </c:pt>
                <c:pt idx="15">
                  <c:v>Mazda</c:v>
                </c:pt>
                <c:pt idx="16">
                  <c:v>Seat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20.595595595595594</c:v>
                </c:pt>
                <c:pt idx="1">
                  <c:v>14.5995995995996</c:v>
                </c:pt>
                <c:pt idx="2">
                  <c:v>6.0460460460460466</c:v>
                </c:pt>
                <c:pt idx="3">
                  <c:v>6.0293626960293629</c:v>
                </c:pt>
                <c:pt idx="4">
                  <c:v>5.8124791458124792</c:v>
                </c:pt>
                <c:pt idx="5">
                  <c:v>5.4988321654988317</c:v>
                </c:pt>
                <c:pt idx="6">
                  <c:v>5.206039372706039</c:v>
                </c:pt>
                <c:pt idx="7">
                  <c:v>4.5854187520854195</c:v>
                </c:pt>
                <c:pt idx="8">
                  <c:v>3.7187187187187187</c:v>
                </c:pt>
                <c:pt idx="9">
                  <c:v>3.3383383383383385</c:v>
                </c:pt>
                <c:pt idx="10">
                  <c:v>3.1289622956289618</c:v>
                </c:pt>
                <c:pt idx="11">
                  <c:v>2.9838171504838171</c:v>
                </c:pt>
                <c:pt idx="12">
                  <c:v>1.8768768768768769</c:v>
                </c:pt>
                <c:pt idx="13">
                  <c:v>1.8109776443109775</c:v>
                </c:pt>
                <c:pt idx="14">
                  <c:v>1.7609275942609277</c:v>
                </c:pt>
                <c:pt idx="15">
                  <c:v>1.7267267267267266</c:v>
                </c:pt>
                <c:pt idx="16">
                  <c:v>1.5815815815815815</c:v>
                </c:pt>
                <c:pt idx="17">
                  <c:v>1.5090090090090091</c:v>
                </c:pt>
                <c:pt idx="18">
                  <c:v>1.2679346012679347</c:v>
                </c:pt>
                <c:pt idx="19">
                  <c:v>1.2003670337003671</c:v>
                </c:pt>
                <c:pt idx="20">
                  <c:v>1.0043376710043377</c:v>
                </c:pt>
                <c:pt idx="21">
                  <c:v>0.99599599599599598</c:v>
                </c:pt>
                <c:pt idx="22">
                  <c:v>0.83583583583583587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B-4E29-8F3F-0CE404AA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297408"/>
        <c:axId val="81298944"/>
        <c:axId val="0"/>
      </c:bar3DChart>
      <c:catAx>
        <c:axId val="8129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81298944"/>
        <c:crosses val="autoZero"/>
        <c:auto val="0"/>
        <c:lblAlgn val="ctr"/>
        <c:lblOffset val="100"/>
        <c:noMultiLvlLbl val="0"/>
      </c:catAx>
      <c:valAx>
        <c:axId val="8129894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8129740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Honda</c:v>
                </c:pt>
                <c:pt idx="1">
                  <c:v>Mercedes</c:v>
                </c:pt>
                <c:pt idx="2">
                  <c:v>Peugeot</c:v>
                </c:pt>
                <c:pt idx="3">
                  <c:v>Mini</c:v>
                </c:pt>
                <c:pt idx="4">
                  <c:v>Skoda</c:v>
                </c:pt>
                <c:pt idx="5">
                  <c:v>Citroen</c:v>
                </c:pt>
                <c:pt idx="6">
                  <c:v>Kia</c:v>
                </c:pt>
                <c:pt idx="7">
                  <c:v>Volvo</c:v>
                </c:pt>
                <c:pt idx="8">
                  <c:v>Seat</c:v>
                </c:pt>
                <c:pt idx="9">
                  <c:v>Ford</c:v>
                </c:pt>
                <c:pt idx="10">
                  <c:v>Toyota</c:v>
                </c:pt>
                <c:pt idx="11">
                  <c:v>Opel</c:v>
                </c:pt>
                <c:pt idx="12">
                  <c:v>Renault</c:v>
                </c:pt>
                <c:pt idx="13">
                  <c:v>BMW</c:v>
                </c:pt>
                <c:pt idx="14">
                  <c:v>VW</c:v>
                </c:pt>
                <c:pt idx="15">
                  <c:v>Nissan</c:v>
                </c:pt>
                <c:pt idx="16">
                  <c:v>Audi</c:v>
                </c:pt>
                <c:pt idx="17">
                  <c:v>Dacia</c:v>
                </c:pt>
                <c:pt idx="18">
                  <c:v>Fiat</c:v>
                </c:pt>
                <c:pt idx="19">
                  <c:v>Subaru</c:v>
                </c:pt>
                <c:pt idx="20">
                  <c:v>Mitsubishi</c:v>
                </c:pt>
                <c:pt idx="21">
                  <c:v>Mazda</c:v>
                </c:pt>
                <c:pt idx="22">
                  <c:v>Hyundai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33.495145631067963</c:v>
                </c:pt>
                <c:pt idx="1">
                  <c:v>10.516002612671455</c:v>
                </c:pt>
                <c:pt idx="2">
                  <c:v>9.6421471172962221</c:v>
                </c:pt>
                <c:pt idx="3">
                  <c:v>8.6142322097378283</c:v>
                </c:pt>
                <c:pt idx="4">
                  <c:v>6.7264573991031389</c:v>
                </c:pt>
                <c:pt idx="5">
                  <c:v>4.3062200956937797</c:v>
                </c:pt>
                <c:pt idx="6">
                  <c:v>-1.5248401377274963</c:v>
                </c:pt>
                <c:pt idx="7">
                  <c:v>-4.8089688744652603</c:v>
                </c:pt>
                <c:pt idx="8">
                  <c:v>-5.913978494623656</c:v>
                </c:pt>
                <c:pt idx="9">
                  <c:v>-6.0939060939060941</c:v>
                </c:pt>
                <c:pt idx="10">
                  <c:v>-8.7656529516994635</c:v>
                </c:pt>
                <c:pt idx="11">
                  <c:v>-11.275964391691394</c:v>
                </c:pt>
                <c:pt idx="12">
                  <c:v>-11.987860394537178</c:v>
                </c:pt>
                <c:pt idx="13">
                  <c:v>-12.855079441502168</c:v>
                </c:pt>
                <c:pt idx="14">
                  <c:v>-14.251832686502802</c:v>
                </c:pt>
                <c:pt idx="15">
                  <c:v>-18.115942028985508</c:v>
                </c:pt>
                <c:pt idx="16">
                  <c:v>-20.295378751786565</c:v>
                </c:pt>
                <c:pt idx="17">
                  <c:v>-21.014492753623188</c:v>
                </c:pt>
                <c:pt idx="18">
                  <c:v>-22.212837837837839</c:v>
                </c:pt>
                <c:pt idx="19">
                  <c:v>-22.587268993839835</c:v>
                </c:pt>
                <c:pt idx="20">
                  <c:v>-30.4</c:v>
                </c:pt>
                <c:pt idx="21">
                  <c:v>-33.179012345679013</c:v>
                </c:pt>
                <c:pt idx="22">
                  <c:v>-56.02094240837696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2-40C6-B819-6EEA5898E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8583936"/>
        <c:axId val="128585728"/>
        <c:axId val="0"/>
      </c:bar3DChart>
      <c:catAx>
        <c:axId val="1285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28585728"/>
        <c:crosses val="autoZero"/>
        <c:auto val="0"/>
        <c:lblAlgn val="ctr"/>
        <c:lblOffset val="100"/>
        <c:noMultiLvlLbl val="0"/>
      </c:catAx>
      <c:valAx>
        <c:axId val="128585728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2858393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238126</xdr:rowOff>
    </xdr:from>
    <xdr:to>
      <xdr:col>14</xdr:col>
      <xdr:colOff>9525</xdr:colOff>
      <xdr:row>5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0" y="23812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380999</xdr:colOff>
      <xdr:row>3</xdr:row>
      <xdr:rowOff>76201</xdr:rowOff>
    </xdr:from>
    <xdr:to>
      <xdr:col>12</xdr:col>
      <xdr:colOff>524999</xdr:colOff>
      <xdr:row>4</xdr:row>
      <xdr:rowOff>76201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72299" y="571501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381001</xdr:colOff>
      <xdr:row>1</xdr:row>
      <xdr:rowOff>0</xdr:rowOff>
    </xdr:from>
    <xdr:to>
      <xdr:col>12</xdr:col>
      <xdr:colOff>525001</xdr:colOff>
      <xdr:row>2</xdr:row>
      <xdr:rowOff>133350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72301" y="266700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12700</xdr:rowOff>
    </xdr:from>
    <xdr:to>
      <xdr:col>1</xdr:col>
      <xdr:colOff>596900</xdr:colOff>
      <xdr:row>5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774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25400</xdr:rowOff>
    </xdr:from>
    <xdr:to>
      <xdr:col>2</xdr:col>
      <xdr:colOff>393700</xdr:colOff>
      <xdr:row>13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11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114300</xdr:rowOff>
    </xdr:from>
    <xdr:to>
      <xdr:col>3</xdr:col>
      <xdr:colOff>190500</xdr:colOff>
      <xdr:row>25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95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101600</xdr:rowOff>
    </xdr:from>
    <xdr:to>
      <xdr:col>3</xdr:col>
      <xdr:colOff>596900</xdr:colOff>
      <xdr:row>24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83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101600</xdr:rowOff>
    </xdr:from>
    <xdr:to>
      <xdr:col>4</xdr:col>
      <xdr:colOff>393700</xdr:colOff>
      <xdr:row>24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83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0</xdr:rowOff>
    </xdr:from>
    <xdr:to>
      <xdr:col>5</xdr:col>
      <xdr:colOff>190500</xdr:colOff>
      <xdr:row>23</xdr:row>
      <xdr:rowOff>165100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81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12700</xdr:rowOff>
    </xdr:from>
    <xdr:to>
      <xdr:col>5</xdr:col>
      <xdr:colOff>596900</xdr:colOff>
      <xdr:row>25</xdr:row>
      <xdr:rowOff>139700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84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139700</xdr:rowOff>
    </xdr:from>
    <xdr:to>
      <xdr:col>6</xdr:col>
      <xdr:colOff>393700</xdr:colOff>
      <xdr:row>26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1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139700</xdr:rowOff>
    </xdr:from>
    <xdr:to>
      <xdr:col>7</xdr:col>
      <xdr:colOff>190500</xdr:colOff>
      <xdr:row>26</xdr:row>
      <xdr:rowOff>114300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02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152400</xdr:rowOff>
    </xdr:from>
    <xdr:to>
      <xdr:col>7</xdr:col>
      <xdr:colOff>596900</xdr:colOff>
      <xdr:row>28</xdr:row>
      <xdr:rowOff>88900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05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50800</xdr:rowOff>
    </xdr:from>
    <xdr:to>
      <xdr:col>8</xdr:col>
      <xdr:colOff>393700</xdr:colOff>
      <xdr:row>28</xdr:row>
      <xdr:rowOff>177800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94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12700</xdr:rowOff>
    </xdr:from>
    <xdr:to>
      <xdr:col>9</xdr:col>
      <xdr:colOff>190500</xdr:colOff>
      <xdr:row>28</xdr:row>
      <xdr:rowOff>139700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156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28</xdr:row>
      <xdr:rowOff>101600</xdr:rowOff>
    </xdr:from>
    <xdr:to>
      <xdr:col>9</xdr:col>
      <xdr:colOff>596900</xdr:colOff>
      <xdr:row>30</xdr:row>
      <xdr:rowOff>38100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114300</xdr:rowOff>
    </xdr:from>
    <xdr:to>
      <xdr:col>10</xdr:col>
      <xdr:colOff>393700</xdr:colOff>
      <xdr:row>30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27</xdr:row>
      <xdr:rowOff>12700</xdr:rowOff>
    </xdr:from>
    <xdr:to>
      <xdr:col>11</xdr:col>
      <xdr:colOff>190500</xdr:colOff>
      <xdr:row>27</xdr:row>
      <xdr:rowOff>177800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156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76200</xdr:rowOff>
    </xdr:from>
    <xdr:to>
      <xdr:col>11</xdr:col>
      <xdr:colOff>596900</xdr:colOff>
      <xdr:row>30</xdr:row>
      <xdr:rowOff>12700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152400</xdr:rowOff>
    </xdr:from>
    <xdr:to>
      <xdr:col>13</xdr:col>
      <xdr:colOff>190500</xdr:colOff>
      <xdr:row>30</xdr:row>
      <xdr:rowOff>88900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127000</xdr:rowOff>
    </xdr:from>
    <xdr:to>
      <xdr:col>13</xdr:col>
      <xdr:colOff>596900</xdr:colOff>
      <xdr:row>29</xdr:row>
      <xdr:rowOff>101600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61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0</xdr:rowOff>
    </xdr:from>
    <xdr:to>
      <xdr:col>14</xdr:col>
      <xdr:colOff>393700</xdr:colOff>
      <xdr:row>30</xdr:row>
      <xdr:rowOff>127000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177800</xdr:rowOff>
    </xdr:from>
    <xdr:to>
      <xdr:col>15</xdr:col>
      <xdr:colOff>190500</xdr:colOff>
      <xdr:row>30</xdr:row>
      <xdr:rowOff>114300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101600</xdr:rowOff>
    </xdr:from>
    <xdr:to>
      <xdr:col>15</xdr:col>
      <xdr:colOff>596900</xdr:colOff>
      <xdr:row>30</xdr:row>
      <xdr:rowOff>38100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38100</xdr:rowOff>
    </xdr:from>
    <xdr:to>
      <xdr:col>16</xdr:col>
      <xdr:colOff>393700</xdr:colOff>
      <xdr:row>30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626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80"/>
  <sheetViews>
    <sheetView tabSelected="1" zoomScaleNormal="100" workbookViewId="0">
      <pane ySplit="9" topLeftCell="A10" activePane="bottomLeft" state="frozen"/>
      <selection pane="bottomLeft" activeCell="R9" sqref="R9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403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1693.1111111111111</v>
      </c>
      <c r="J3" s="4" t="s">
        <v>3</v>
      </c>
      <c r="K3" s="5">
        <v>18</v>
      </c>
      <c r="L3" s="5"/>
    </row>
    <row r="4" spans="1:19" x14ac:dyDescent="0.25">
      <c r="G4" s="12" t="s">
        <v>2</v>
      </c>
      <c r="H4" s="4">
        <f>CntPeriod</f>
        <v>30476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404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2017</v>
      </c>
      <c r="F9" s="14">
        <v>2016</v>
      </c>
      <c r="G9" s="29" t="s">
        <v>8</v>
      </c>
      <c r="H9" s="14">
        <v>2017</v>
      </c>
      <c r="I9" s="15">
        <v>2016</v>
      </c>
      <c r="J9" s="13">
        <v>2017</v>
      </c>
      <c r="K9" s="14">
        <v>2016</v>
      </c>
      <c r="L9" s="29" t="s">
        <v>8</v>
      </c>
      <c r="M9" s="14">
        <v>2017</v>
      </c>
      <c r="N9" s="15">
        <v>2016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7.4693131365891885</v>
      </c>
      <c r="E10" s="20">
        <v>6453</v>
      </c>
      <c r="F10" s="14">
        <v>6779</v>
      </c>
      <c r="G10" s="31">
        <f t="shared" ref="G10:G73" si="1">IF(F10=0,"",SUM(((E10-F10)/F10)*100))</f>
        <v>-4.8089688744652603</v>
      </c>
      <c r="H10" s="32">
        <f t="shared" ref="H10:H73" si="2">IF(E10=0,"",SUM((E10/CntPeriod)*100))</f>
        <v>21.174038587741173</v>
      </c>
      <c r="I10" s="33">
        <f t="shared" ref="I10:I73" si="3">IF(F10=0,"",SUM((F10/CntPeriodPrevYear)*100))</f>
        <v>20.187611673615248</v>
      </c>
      <c r="J10" s="20">
        <v>24690</v>
      </c>
      <c r="K10" s="14">
        <v>22974</v>
      </c>
      <c r="L10" s="31">
        <f t="shared" ref="L10:L73" si="4">IF(K10=0,"",SUM(((J10-K10)/K10)*100))</f>
        <v>7.4693131365891885</v>
      </c>
      <c r="M10" s="32">
        <f t="shared" ref="M10:M73" si="5">IF(J10=0,"",SUM((J10/CntYearAck)*100))</f>
        <v>20.595595595595594</v>
      </c>
      <c r="N10" s="34">
        <f t="shared" ref="N10:N73" si="6">IF(K10=0,"",SUM((K10/CntPrevYearAck)*100))</f>
        <v>19.668005033858694</v>
      </c>
    </row>
    <row r="11" spans="1:19" ht="14.25" hidden="1" outlineLevel="1" x14ac:dyDescent="0.25">
      <c r="A11" s="36"/>
      <c r="B11" s="50" t="s">
        <v>19</v>
      </c>
      <c r="C11" s="42" t="str">
        <f t="shared" si="0"/>
        <v/>
      </c>
      <c r="D11" s="48"/>
      <c r="E11" s="20">
        <v>1914</v>
      </c>
      <c r="F11" s="14">
        <v>0</v>
      </c>
      <c r="G11" s="49" t="str">
        <f t="shared" si="1"/>
        <v/>
      </c>
      <c r="H11" s="33">
        <f t="shared" si="2"/>
        <v>6.2803517521984515</v>
      </c>
      <c r="I11" s="33" t="str">
        <f t="shared" si="3"/>
        <v/>
      </c>
      <c r="J11" s="20">
        <v>7631</v>
      </c>
      <c r="K11" s="14">
        <v>0</v>
      </c>
      <c r="L11" s="49" t="str">
        <f t="shared" si="4"/>
        <v/>
      </c>
      <c r="M11" s="33">
        <f t="shared" si="5"/>
        <v>6.3655321988655329</v>
      </c>
      <c r="N11" s="34" t="str">
        <f t="shared" si="6"/>
        <v/>
      </c>
    </row>
    <row r="12" spans="1:19" ht="14.25" hidden="1" outlineLevel="1" x14ac:dyDescent="0.25">
      <c r="A12" s="36"/>
      <c r="B12" s="50" t="s">
        <v>20</v>
      </c>
      <c r="C12" s="42">
        <f t="shared" si="0"/>
        <v>98.128721292883469</v>
      </c>
      <c r="D12" s="48"/>
      <c r="E12" s="20">
        <v>2270</v>
      </c>
      <c r="F12" s="14">
        <v>1017</v>
      </c>
      <c r="G12" s="49">
        <f t="shared" si="1"/>
        <v>123.20550639134711</v>
      </c>
      <c r="H12" s="33">
        <f t="shared" si="2"/>
        <v>7.4484840530253313</v>
      </c>
      <c r="I12" s="33">
        <f t="shared" si="3"/>
        <v>3.0285884455032757</v>
      </c>
      <c r="J12" s="20">
        <v>6988</v>
      </c>
      <c r="K12" s="14">
        <v>3527</v>
      </c>
      <c r="L12" s="49">
        <f t="shared" si="4"/>
        <v>98.128721292883469</v>
      </c>
      <c r="M12" s="33">
        <f t="shared" si="5"/>
        <v>5.8291624958291628</v>
      </c>
      <c r="N12" s="34">
        <f t="shared" si="6"/>
        <v>3.0194591170200926</v>
      </c>
    </row>
    <row r="13" spans="1:19" ht="14.25" hidden="1" outlineLevel="1" x14ac:dyDescent="0.25">
      <c r="A13" s="36"/>
      <c r="B13" s="50" t="s">
        <v>21</v>
      </c>
      <c r="C13" s="42">
        <f t="shared" si="0"/>
        <v>26.669605466167074</v>
      </c>
      <c r="D13" s="48"/>
      <c r="E13" s="20">
        <v>1274</v>
      </c>
      <c r="F13" s="14">
        <v>1499</v>
      </c>
      <c r="G13" s="49">
        <f t="shared" si="1"/>
        <v>-15.010006671114077</v>
      </c>
      <c r="H13" s="33">
        <f t="shared" si="2"/>
        <v>4.1803386271164191</v>
      </c>
      <c r="I13" s="33">
        <f t="shared" si="3"/>
        <v>4.4639666468135797</v>
      </c>
      <c r="J13" s="20">
        <v>5747</v>
      </c>
      <c r="K13" s="14">
        <v>4537</v>
      </c>
      <c r="L13" s="49">
        <f t="shared" si="4"/>
        <v>26.669605466167074</v>
      </c>
      <c r="M13" s="33">
        <f t="shared" si="5"/>
        <v>4.7939606272939601</v>
      </c>
      <c r="N13" s="34">
        <f t="shared" si="6"/>
        <v>3.8841185182648599</v>
      </c>
    </row>
    <row r="14" spans="1:19" ht="14.25" hidden="1" outlineLevel="1" x14ac:dyDescent="0.25">
      <c r="A14" s="36"/>
      <c r="B14" s="50" t="s">
        <v>22</v>
      </c>
      <c r="C14" s="42">
        <f t="shared" si="0"/>
        <v>-14.815762538382804</v>
      </c>
      <c r="D14" s="48"/>
      <c r="E14" s="20">
        <v>815</v>
      </c>
      <c r="F14" s="14">
        <v>1097</v>
      </c>
      <c r="G14" s="49">
        <f t="shared" si="1"/>
        <v>-25.706472196900638</v>
      </c>
      <c r="H14" s="33">
        <f t="shared" si="2"/>
        <v>2.6742354639716499</v>
      </c>
      <c r="I14" s="33">
        <f t="shared" si="3"/>
        <v>3.2668254913639068</v>
      </c>
      <c r="J14" s="20">
        <v>3329</v>
      </c>
      <c r="K14" s="14">
        <v>3908</v>
      </c>
      <c r="L14" s="49">
        <f t="shared" si="4"/>
        <v>-14.815762538382804</v>
      </c>
      <c r="M14" s="33">
        <f t="shared" si="5"/>
        <v>2.7769436102769438</v>
      </c>
      <c r="N14" s="34">
        <f t="shared" si="6"/>
        <v>3.345632613925297</v>
      </c>
    </row>
    <row r="15" spans="1:19" ht="14.25" hidden="1" outlineLevel="1" x14ac:dyDescent="0.25">
      <c r="A15" s="36"/>
      <c r="B15" s="50" t="s">
        <v>23</v>
      </c>
      <c r="C15" s="42">
        <f t="shared" si="0"/>
        <v>-23.465423465423466</v>
      </c>
      <c r="D15" s="48"/>
      <c r="E15" s="20">
        <v>180</v>
      </c>
      <c r="F15" s="14">
        <v>300</v>
      </c>
      <c r="G15" s="49">
        <f t="shared" si="1"/>
        <v>-40</v>
      </c>
      <c r="H15" s="33">
        <f t="shared" si="2"/>
        <v>0.5906286914293214</v>
      </c>
      <c r="I15" s="33">
        <f t="shared" si="3"/>
        <v>0.89338892197736752</v>
      </c>
      <c r="J15" s="20">
        <v>985</v>
      </c>
      <c r="K15" s="14">
        <v>1287</v>
      </c>
      <c r="L15" s="49">
        <f t="shared" si="4"/>
        <v>-23.465423465423466</v>
      </c>
      <c r="M15" s="33">
        <f t="shared" si="5"/>
        <v>0.82165498832165507</v>
      </c>
      <c r="N15" s="34">
        <f t="shared" si="6"/>
        <v>1.1017986627742724</v>
      </c>
    </row>
    <row r="16" spans="1:19" ht="14.25" hidden="1" outlineLevel="1" x14ac:dyDescent="0.25">
      <c r="A16" s="36"/>
      <c r="B16" s="50" t="s">
        <v>24</v>
      </c>
      <c r="C16" s="42">
        <f t="shared" si="0"/>
        <v>-99.896125480419656</v>
      </c>
      <c r="D16" s="48"/>
      <c r="E16" s="20">
        <v>0</v>
      </c>
      <c r="F16" s="14">
        <v>2824</v>
      </c>
      <c r="G16" s="49">
        <f t="shared" si="1"/>
        <v>-100</v>
      </c>
      <c r="H16" s="33" t="str">
        <f t="shared" si="2"/>
        <v/>
      </c>
      <c r="I16" s="33">
        <f t="shared" si="3"/>
        <v>8.4097677188802855</v>
      </c>
      <c r="J16" s="20">
        <v>10</v>
      </c>
      <c r="K16" s="14">
        <v>9627</v>
      </c>
      <c r="L16" s="49">
        <f t="shared" si="4"/>
        <v>-99.896125480419656</v>
      </c>
      <c r="M16" s="33">
        <f t="shared" si="5"/>
        <v>8.3416750083416761E-3</v>
      </c>
      <c r="N16" s="34">
        <f t="shared" si="6"/>
        <v>8.2416594611716558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42</v>
      </c>
      <c r="G17" s="49">
        <f t="shared" si="1"/>
        <v>-100</v>
      </c>
      <c r="H17" s="33" t="str">
        <f t="shared" si="2"/>
        <v/>
      </c>
      <c r="I17" s="33">
        <f t="shared" si="3"/>
        <v>0.12507444907683143</v>
      </c>
      <c r="J17" s="20">
        <v>0</v>
      </c>
      <c r="K17" s="14">
        <v>88</v>
      </c>
      <c r="L17" s="49">
        <f t="shared" si="4"/>
        <v>-100</v>
      </c>
      <c r="M17" s="33" t="str">
        <f t="shared" si="5"/>
        <v/>
      </c>
      <c r="N17" s="34">
        <f t="shared" si="6"/>
        <v>7.5336660702514352E-2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5.7458763820917165</v>
      </c>
      <c r="D18" s="48"/>
      <c r="E18" s="20">
        <v>3977</v>
      </c>
      <c r="F18" s="14">
        <v>4638</v>
      </c>
      <c r="G18" s="49">
        <f t="shared" si="1"/>
        <v>-14.251832686502802</v>
      </c>
      <c r="H18" s="33">
        <f t="shared" si="2"/>
        <v>13.049612810080063</v>
      </c>
      <c r="I18" s="33">
        <f t="shared" si="3"/>
        <v>13.811792733770101</v>
      </c>
      <c r="J18" s="20">
        <v>17502</v>
      </c>
      <c r="K18" s="14">
        <v>16551</v>
      </c>
      <c r="L18" s="49">
        <f t="shared" si="4"/>
        <v>5.7458763820917165</v>
      </c>
      <c r="M18" s="33">
        <f t="shared" si="5"/>
        <v>14.5995995995996</v>
      </c>
      <c r="N18" s="34">
        <f t="shared" si="6"/>
        <v>14.169284900992219</v>
      </c>
    </row>
    <row r="19" spans="1:14" ht="14.25" hidden="1" outlineLevel="1" x14ac:dyDescent="0.25">
      <c r="A19" s="36"/>
      <c r="B19" s="50" t="s">
        <v>28</v>
      </c>
      <c r="C19" s="42">
        <f t="shared" si="0"/>
        <v>0.81659317328107139</v>
      </c>
      <c r="D19" s="48"/>
      <c r="E19" s="20">
        <v>1322</v>
      </c>
      <c r="F19" s="14">
        <v>1717</v>
      </c>
      <c r="G19" s="49">
        <f t="shared" si="1"/>
        <v>-23.005241700640653</v>
      </c>
      <c r="H19" s="33">
        <f t="shared" si="2"/>
        <v>4.3378396114975715</v>
      </c>
      <c r="I19" s="33">
        <f t="shared" si="3"/>
        <v>5.1131625967838001</v>
      </c>
      <c r="J19" s="20">
        <v>6173</v>
      </c>
      <c r="K19" s="14">
        <v>6123</v>
      </c>
      <c r="L19" s="49">
        <f t="shared" si="4"/>
        <v>0.81659317328107139</v>
      </c>
      <c r="M19" s="33">
        <f t="shared" si="5"/>
        <v>5.1493159826493162</v>
      </c>
      <c r="N19" s="34">
        <f t="shared" si="6"/>
        <v>5.2418906077442662</v>
      </c>
    </row>
    <row r="20" spans="1:14" ht="14.25" hidden="1" outlineLevel="1" x14ac:dyDescent="0.25">
      <c r="A20" s="36"/>
      <c r="B20" s="50" t="s">
        <v>29</v>
      </c>
      <c r="C20" s="42">
        <f t="shared" si="0"/>
        <v>-14.78279207085618</v>
      </c>
      <c r="D20" s="48"/>
      <c r="E20" s="20">
        <v>869</v>
      </c>
      <c r="F20" s="14">
        <v>1249</v>
      </c>
      <c r="G20" s="49">
        <f t="shared" si="1"/>
        <v>-30.424339471577262</v>
      </c>
      <c r="H20" s="33">
        <f t="shared" si="2"/>
        <v>2.8514240714004462</v>
      </c>
      <c r="I20" s="33">
        <f t="shared" si="3"/>
        <v>3.7194758784991064</v>
      </c>
      <c r="J20" s="20">
        <v>4041</v>
      </c>
      <c r="K20" s="14">
        <v>4742</v>
      </c>
      <c r="L20" s="49">
        <f t="shared" si="4"/>
        <v>-14.78279207085618</v>
      </c>
      <c r="M20" s="33">
        <f t="shared" si="5"/>
        <v>3.3708708708708706</v>
      </c>
      <c r="N20" s="34">
        <f t="shared" si="6"/>
        <v>4.0596186937650351</v>
      </c>
    </row>
    <row r="21" spans="1:14" ht="14.25" hidden="1" outlineLevel="1" x14ac:dyDescent="0.25">
      <c r="A21" s="36"/>
      <c r="B21" s="50" t="s">
        <v>30</v>
      </c>
      <c r="C21" s="42">
        <f t="shared" si="0"/>
        <v>158.27220863895681</v>
      </c>
      <c r="D21" s="48"/>
      <c r="E21" s="20">
        <v>798</v>
      </c>
      <c r="F21" s="14">
        <v>406</v>
      </c>
      <c r="G21" s="49">
        <f t="shared" si="1"/>
        <v>96.551724137931032</v>
      </c>
      <c r="H21" s="33">
        <f t="shared" si="2"/>
        <v>2.6184538653366585</v>
      </c>
      <c r="I21" s="33">
        <f t="shared" si="3"/>
        <v>1.209053007742704</v>
      </c>
      <c r="J21" s="20">
        <v>3169</v>
      </c>
      <c r="K21" s="14">
        <v>1227</v>
      </c>
      <c r="L21" s="49">
        <f t="shared" si="4"/>
        <v>158.27220863895681</v>
      </c>
      <c r="M21" s="33">
        <f t="shared" si="5"/>
        <v>2.6434768101434769</v>
      </c>
      <c r="N21" s="34">
        <f t="shared" si="6"/>
        <v>1.0504327577498309</v>
      </c>
    </row>
    <row r="22" spans="1:14" ht="14.25" hidden="1" outlineLevel="1" x14ac:dyDescent="0.25">
      <c r="A22" s="36"/>
      <c r="B22" s="50" t="s">
        <v>31</v>
      </c>
      <c r="C22" s="42">
        <f t="shared" si="0"/>
        <v>-7.9084287200832462</v>
      </c>
      <c r="D22" s="48"/>
      <c r="E22" s="20">
        <v>451</v>
      </c>
      <c r="F22" s="14">
        <v>409</v>
      </c>
      <c r="G22" s="49">
        <f t="shared" si="1"/>
        <v>10.268948655256724</v>
      </c>
      <c r="H22" s="33">
        <f t="shared" si="2"/>
        <v>1.4798529990812441</v>
      </c>
      <c r="I22" s="33">
        <f t="shared" si="3"/>
        <v>1.2179868969624776</v>
      </c>
      <c r="J22" s="20">
        <v>1770</v>
      </c>
      <c r="K22" s="14">
        <v>1922</v>
      </c>
      <c r="L22" s="49">
        <f t="shared" si="4"/>
        <v>-7.9084287200832462</v>
      </c>
      <c r="M22" s="33">
        <f t="shared" si="5"/>
        <v>1.4764764764764764</v>
      </c>
      <c r="N22" s="34">
        <f t="shared" si="6"/>
        <v>1.6454211576162794</v>
      </c>
    </row>
    <row r="23" spans="1:14" ht="14.25" hidden="1" outlineLevel="1" x14ac:dyDescent="0.25">
      <c r="A23" s="36"/>
      <c r="B23" s="50" t="s">
        <v>32</v>
      </c>
      <c r="C23" s="42">
        <f t="shared" si="0"/>
        <v>19.56989247311828</v>
      </c>
      <c r="D23" s="48"/>
      <c r="E23" s="20">
        <v>93</v>
      </c>
      <c r="F23" s="14">
        <v>115</v>
      </c>
      <c r="G23" s="49">
        <f t="shared" si="1"/>
        <v>-19.130434782608695</v>
      </c>
      <c r="H23" s="33">
        <f t="shared" si="2"/>
        <v>0.30515815723848272</v>
      </c>
      <c r="I23" s="33">
        <f t="shared" si="3"/>
        <v>0.34246575342465752</v>
      </c>
      <c r="J23" s="20">
        <v>556</v>
      </c>
      <c r="K23" s="14">
        <v>465</v>
      </c>
      <c r="L23" s="49">
        <f t="shared" si="4"/>
        <v>19.56989247311828</v>
      </c>
      <c r="M23" s="33">
        <f t="shared" si="5"/>
        <v>0.46379713046379711</v>
      </c>
      <c r="N23" s="34">
        <f t="shared" si="6"/>
        <v>0.39808576393942252</v>
      </c>
    </row>
    <row r="24" spans="1:14" ht="14.25" hidden="1" outlineLevel="1" x14ac:dyDescent="0.25">
      <c r="A24" s="36"/>
      <c r="B24" s="50" t="s">
        <v>33</v>
      </c>
      <c r="C24" s="42">
        <f t="shared" si="0"/>
        <v>4.929577464788732</v>
      </c>
      <c r="D24" s="48"/>
      <c r="E24" s="20">
        <v>103</v>
      </c>
      <c r="F24" s="14">
        <v>111</v>
      </c>
      <c r="G24" s="49">
        <f t="shared" si="1"/>
        <v>-7.2072072072072073</v>
      </c>
      <c r="H24" s="33">
        <f t="shared" si="2"/>
        <v>0.33797086231788948</v>
      </c>
      <c r="I24" s="33">
        <f t="shared" si="3"/>
        <v>0.33055390113162597</v>
      </c>
      <c r="J24" s="20">
        <v>447</v>
      </c>
      <c r="K24" s="14">
        <v>426</v>
      </c>
      <c r="L24" s="49">
        <f t="shared" si="4"/>
        <v>4.929577464788732</v>
      </c>
      <c r="M24" s="33">
        <f t="shared" si="5"/>
        <v>0.37287287287287285</v>
      </c>
      <c r="N24" s="34">
        <f t="shared" si="6"/>
        <v>0.36469792567353543</v>
      </c>
    </row>
    <row r="25" spans="1:14" ht="14.25" hidden="1" outlineLevel="1" x14ac:dyDescent="0.25">
      <c r="A25" s="36"/>
      <c r="B25" s="50" t="s">
        <v>34</v>
      </c>
      <c r="C25" s="42">
        <f t="shared" si="0"/>
        <v>19.303797468354432</v>
      </c>
      <c r="D25" s="48"/>
      <c r="E25" s="20">
        <v>81</v>
      </c>
      <c r="F25" s="14">
        <v>92</v>
      </c>
      <c r="G25" s="49">
        <f t="shared" si="1"/>
        <v>-11.956521739130435</v>
      </c>
      <c r="H25" s="33">
        <f t="shared" si="2"/>
        <v>0.26578291114319463</v>
      </c>
      <c r="I25" s="33">
        <f t="shared" si="3"/>
        <v>0.27397260273972601</v>
      </c>
      <c r="J25" s="20">
        <v>377</v>
      </c>
      <c r="K25" s="14">
        <v>316</v>
      </c>
      <c r="L25" s="49">
        <f t="shared" si="4"/>
        <v>19.303797468354432</v>
      </c>
      <c r="M25" s="33">
        <f t="shared" si="5"/>
        <v>0.31448114781448117</v>
      </c>
      <c r="N25" s="34">
        <f t="shared" si="6"/>
        <v>0.27052709979539247</v>
      </c>
    </row>
    <row r="26" spans="1:14" ht="14.25" hidden="1" outlineLevel="1" x14ac:dyDescent="0.25">
      <c r="A26" s="36"/>
      <c r="B26" s="50" t="s">
        <v>35</v>
      </c>
      <c r="C26" s="42">
        <f t="shared" si="0"/>
        <v>-25.490196078431371</v>
      </c>
      <c r="D26" s="48"/>
      <c r="E26" s="20">
        <v>58</v>
      </c>
      <c r="F26" s="14">
        <v>121</v>
      </c>
      <c r="G26" s="49">
        <f t="shared" si="1"/>
        <v>-52.066115702479344</v>
      </c>
      <c r="H26" s="33">
        <f t="shared" si="2"/>
        <v>0.19031368946055913</v>
      </c>
      <c r="I26" s="33">
        <f t="shared" si="3"/>
        <v>0.36033353186420491</v>
      </c>
      <c r="J26" s="20">
        <v>228</v>
      </c>
      <c r="K26" s="14">
        <v>306</v>
      </c>
      <c r="L26" s="49">
        <f t="shared" si="4"/>
        <v>-25.490196078431371</v>
      </c>
      <c r="M26" s="33">
        <f t="shared" si="5"/>
        <v>0.19019019019019018</v>
      </c>
      <c r="N26" s="34">
        <f t="shared" si="6"/>
        <v>0.26196611562465222</v>
      </c>
    </row>
    <row r="27" spans="1:14" ht="14.25" hidden="1" outlineLevel="1" x14ac:dyDescent="0.25">
      <c r="A27" s="36"/>
      <c r="B27" s="50" t="s">
        <v>36</v>
      </c>
      <c r="C27" s="42">
        <f t="shared" si="0"/>
        <v>-4.0816326530612246</v>
      </c>
      <c r="D27" s="48"/>
      <c r="E27" s="20">
        <v>55</v>
      </c>
      <c r="F27" s="14">
        <v>57</v>
      </c>
      <c r="G27" s="49">
        <f t="shared" si="1"/>
        <v>-3.5087719298245612</v>
      </c>
      <c r="H27" s="33">
        <f t="shared" si="2"/>
        <v>0.18046987793673711</v>
      </c>
      <c r="I27" s="33">
        <f t="shared" si="3"/>
        <v>0.16974389517569982</v>
      </c>
      <c r="J27" s="20">
        <v>188</v>
      </c>
      <c r="K27" s="14">
        <v>196</v>
      </c>
      <c r="L27" s="49">
        <f t="shared" si="4"/>
        <v>-4.0816326530612246</v>
      </c>
      <c r="M27" s="33">
        <f t="shared" si="5"/>
        <v>0.15682349015682351</v>
      </c>
      <c r="N27" s="34">
        <f t="shared" si="6"/>
        <v>0.16779528974650926</v>
      </c>
    </row>
    <row r="28" spans="1:14" ht="14.25" hidden="1" outlineLevel="1" x14ac:dyDescent="0.25">
      <c r="A28" s="36"/>
      <c r="B28" s="50" t="s">
        <v>37</v>
      </c>
      <c r="C28" s="42">
        <f t="shared" si="0"/>
        <v>-4.1025641025641022</v>
      </c>
      <c r="D28" s="48"/>
      <c r="E28" s="20">
        <v>42</v>
      </c>
      <c r="F28" s="14">
        <v>63</v>
      </c>
      <c r="G28" s="49">
        <f t="shared" si="1"/>
        <v>-33.333333333333329</v>
      </c>
      <c r="H28" s="33">
        <f t="shared" si="2"/>
        <v>0.13781336133350833</v>
      </c>
      <c r="I28" s="33">
        <f t="shared" si="3"/>
        <v>0.18761167361524717</v>
      </c>
      <c r="J28" s="20">
        <v>187</v>
      </c>
      <c r="K28" s="14">
        <v>195</v>
      </c>
      <c r="L28" s="49">
        <f t="shared" si="4"/>
        <v>-4.1025641025641022</v>
      </c>
      <c r="M28" s="33">
        <f t="shared" si="5"/>
        <v>0.1559893226559893</v>
      </c>
      <c r="N28" s="34">
        <f t="shared" si="6"/>
        <v>0.16693919132943524</v>
      </c>
    </row>
    <row r="29" spans="1:14" ht="14.25" hidden="1" outlineLevel="1" x14ac:dyDescent="0.25">
      <c r="A29" s="36"/>
      <c r="B29" s="50" t="s">
        <v>38</v>
      </c>
      <c r="C29" s="42">
        <f t="shared" si="0"/>
        <v>-58.620689655172406</v>
      </c>
      <c r="D29" s="48"/>
      <c r="E29" s="20">
        <v>34</v>
      </c>
      <c r="F29" s="14">
        <v>226</v>
      </c>
      <c r="G29" s="49">
        <f t="shared" si="1"/>
        <v>-84.955752212389385</v>
      </c>
      <c r="H29" s="33">
        <f t="shared" si="2"/>
        <v>0.11156319726998293</v>
      </c>
      <c r="I29" s="33">
        <f t="shared" si="3"/>
        <v>0.67301965455628354</v>
      </c>
      <c r="J29" s="20">
        <v>168</v>
      </c>
      <c r="K29" s="14">
        <v>406</v>
      </c>
      <c r="L29" s="49">
        <f t="shared" si="4"/>
        <v>-58.620689655172406</v>
      </c>
      <c r="M29" s="33">
        <f t="shared" si="5"/>
        <v>0.14014014014014012</v>
      </c>
      <c r="N29" s="34">
        <f t="shared" si="6"/>
        <v>0.34757595733205487</v>
      </c>
    </row>
    <row r="30" spans="1:14" ht="14.25" hidden="1" outlineLevel="1" x14ac:dyDescent="0.25">
      <c r="A30" s="36"/>
      <c r="B30" s="50" t="s">
        <v>39</v>
      </c>
      <c r="C30" s="42">
        <f t="shared" si="0"/>
        <v>43.529411764705884</v>
      </c>
      <c r="D30" s="48"/>
      <c r="E30" s="20">
        <v>32</v>
      </c>
      <c r="F30" s="14">
        <v>14</v>
      </c>
      <c r="G30" s="49">
        <f t="shared" si="1"/>
        <v>128.57142857142858</v>
      </c>
      <c r="H30" s="33">
        <f t="shared" si="2"/>
        <v>0.1050006562541016</v>
      </c>
      <c r="I30" s="33">
        <f t="shared" si="3"/>
        <v>4.169148302561048E-2</v>
      </c>
      <c r="J30" s="20">
        <v>122</v>
      </c>
      <c r="K30" s="14">
        <v>85</v>
      </c>
      <c r="L30" s="49">
        <f t="shared" si="4"/>
        <v>43.529411764705884</v>
      </c>
      <c r="M30" s="33">
        <f t="shared" si="5"/>
        <v>0.10176843510176843</v>
      </c>
      <c r="N30" s="34">
        <f t="shared" si="6"/>
        <v>7.2768365451292283E-2</v>
      </c>
    </row>
    <row r="31" spans="1:14" ht="14.25" hidden="1" outlineLevel="1" x14ac:dyDescent="0.25">
      <c r="A31" s="36"/>
      <c r="B31" s="50" t="s">
        <v>40</v>
      </c>
      <c r="C31" s="42">
        <f t="shared" si="0"/>
        <v>-29.11392405063291</v>
      </c>
      <c r="D31" s="48"/>
      <c r="E31" s="20">
        <v>22</v>
      </c>
      <c r="F31" s="14">
        <v>46</v>
      </c>
      <c r="G31" s="49">
        <f t="shared" si="1"/>
        <v>-52.173913043478258</v>
      </c>
      <c r="H31" s="33">
        <f t="shared" si="2"/>
        <v>7.2187951174694842E-2</v>
      </c>
      <c r="I31" s="33">
        <f t="shared" si="3"/>
        <v>0.13698630136986301</v>
      </c>
      <c r="J31" s="20">
        <v>56</v>
      </c>
      <c r="K31" s="14">
        <v>79</v>
      </c>
      <c r="L31" s="49">
        <f t="shared" si="4"/>
        <v>-29.11392405063291</v>
      </c>
      <c r="M31" s="33">
        <f t="shared" si="5"/>
        <v>4.6713380046713382E-2</v>
      </c>
      <c r="N31" s="34">
        <f t="shared" si="6"/>
        <v>6.7631774948848117E-2</v>
      </c>
    </row>
    <row r="32" spans="1:14" ht="14.25" hidden="1" outlineLevel="1" x14ac:dyDescent="0.25">
      <c r="A32" s="36"/>
      <c r="B32" s="50" t="s">
        <v>41</v>
      </c>
      <c r="C32" s="42">
        <f t="shared" si="0"/>
        <v>90</v>
      </c>
      <c r="D32" s="48"/>
      <c r="E32" s="20">
        <v>17</v>
      </c>
      <c r="F32" s="14">
        <v>1</v>
      </c>
      <c r="G32" s="49">
        <f t="shared" si="1"/>
        <v>1600</v>
      </c>
      <c r="H32" s="33">
        <f t="shared" si="2"/>
        <v>5.5781598634991464E-2</v>
      </c>
      <c r="I32" s="33">
        <f t="shared" si="3"/>
        <v>2.9779630732578916E-3</v>
      </c>
      <c r="J32" s="20">
        <v>19</v>
      </c>
      <c r="K32" s="14">
        <v>10</v>
      </c>
      <c r="L32" s="49">
        <f t="shared" si="4"/>
        <v>90</v>
      </c>
      <c r="M32" s="33">
        <f t="shared" si="5"/>
        <v>1.5849182515849183E-2</v>
      </c>
      <c r="N32" s="34">
        <f t="shared" si="6"/>
        <v>8.5609841707402681E-3</v>
      </c>
    </row>
    <row r="33" spans="1:14" ht="14.25" hidden="1" outlineLevel="1" x14ac:dyDescent="0.25">
      <c r="A33" s="36"/>
      <c r="B33" s="50" t="s">
        <v>42</v>
      </c>
      <c r="C33" s="42">
        <f t="shared" si="0"/>
        <v>-98.039215686274503</v>
      </c>
      <c r="D33" s="48"/>
      <c r="E33" s="20">
        <v>0</v>
      </c>
      <c r="F33" s="14">
        <v>11</v>
      </c>
      <c r="G33" s="49">
        <f t="shared" si="1"/>
        <v>-100</v>
      </c>
      <c r="H33" s="33" t="str">
        <f t="shared" si="2"/>
        <v/>
      </c>
      <c r="I33" s="33">
        <f t="shared" si="3"/>
        <v>3.2757593805836802E-2</v>
      </c>
      <c r="J33" s="20">
        <v>1</v>
      </c>
      <c r="K33" s="14">
        <v>51</v>
      </c>
      <c r="L33" s="49">
        <f t="shared" si="4"/>
        <v>-98.039215686274503</v>
      </c>
      <c r="M33" s="33">
        <f t="shared" si="5"/>
        <v>8.3416750083416757E-4</v>
      </c>
      <c r="N33" s="34">
        <f t="shared" si="6"/>
        <v>4.366101927077537E-2</v>
      </c>
    </row>
    <row r="34" spans="1:14" ht="14.25" hidden="1" outlineLevel="1" x14ac:dyDescent="0.25">
      <c r="A34" s="36"/>
      <c r="B34" s="50" t="s">
        <v>43</v>
      </c>
      <c r="C34" s="42">
        <f t="shared" si="0"/>
        <v>-100</v>
      </c>
      <c r="D34" s="48"/>
      <c r="E34" s="20">
        <v>0</v>
      </c>
      <c r="F34" s="14">
        <v>0</v>
      </c>
      <c r="G34" s="49" t="str">
        <f t="shared" si="1"/>
        <v/>
      </c>
      <c r="H34" s="33" t="str">
        <f t="shared" si="2"/>
        <v/>
      </c>
      <c r="I34" s="33" t="str">
        <f t="shared" si="3"/>
        <v/>
      </c>
      <c r="J34" s="20">
        <v>0</v>
      </c>
      <c r="K34" s="14">
        <v>2</v>
      </c>
      <c r="L34" s="49">
        <f t="shared" si="4"/>
        <v>-100</v>
      </c>
      <c r="M34" s="33" t="str">
        <f t="shared" si="5"/>
        <v/>
      </c>
      <c r="N34" s="34">
        <f t="shared" si="6"/>
        <v>1.7121968341480536E-3</v>
      </c>
    </row>
    <row r="35" spans="1:14" ht="14.25" collapsed="1" x14ac:dyDescent="0.25">
      <c r="A35" s="36" t="s">
        <v>44</v>
      </c>
      <c r="B35" s="1" t="s">
        <v>45</v>
      </c>
      <c r="C35" s="42">
        <f t="shared" si="0"/>
        <v>1.0174216027874565</v>
      </c>
      <c r="D35" s="48"/>
      <c r="E35" s="20">
        <v>1810</v>
      </c>
      <c r="F35" s="14">
        <v>2077</v>
      </c>
      <c r="G35" s="49">
        <f t="shared" si="1"/>
        <v>-12.855079441502168</v>
      </c>
      <c r="H35" s="33">
        <f t="shared" si="2"/>
        <v>5.9390996193726213</v>
      </c>
      <c r="I35" s="33">
        <f t="shared" si="3"/>
        <v>6.1852293031566408</v>
      </c>
      <c r="J35" s="20">
        <v>7248</v>
      </c>
      <c r="K35" s="14">
        <v>7175</v>
      </c>
      <c r="L35" s="49">
        <f t="shared" si="4"/>
        <v>1.0174216027874565</v>
      </c>
      <c r="M35" s="33">
        <f t="shared" si="5"/>
        <v>6.0460460460460466</v>
      </c>
      <c r="N35" s="34">
        <f t="shared" si="6"/>
        <v>6.1425061425061429</v>
      </c>
    </row>
    <row r="36" spans="1:14" ht="14.25" hidden="1" outlineLevel="1" x14ac:dyDescent="0.25">
      <c r="A36" s="36"/>
      <c r="B36" s="50" t="s">
        <v>46</v>
      </c>
      <c r="C36" s="42">
        <f t="shared" si="0"/>
        <v>63.383020090732344</v>
      </c>
      <c r="D36" s="48"/>
      <c r="E36" s="20">
        <v>441</v>
      </c>
      <c r="F36" s="14">
        <v>436</v>
      </c>
      <c r="G36" s="49">
        <f t="shared" si="1"/>
        <v>1.1467889908256881</v>
      </c>
      <c r="H36" s="33">
        <f t="shared" si="2"/>
        <v>1.4470402940018376</v>
      </c>
      <c r="I36" s="33">
        <f t="shared" si="3"/>
        <v>1.2983918999404407</v>
      </c>
      <c r="J36" s="20">
        <v>2521</v>
      </c>
      <c r="K36" s="14">
        <v>1543</v>
      </c>
      <c r="L36" s="49">
        <f t="shared" si="4"/>
        <v>63.383020090732344</v>
      </c>
      <c r="M36" s="33">
        <f t="shared" si="5"/>
        <v>2.1029362696029361</v>
      </c>
      <c r="N36" s="34">
        <f t="shared" si="6"/>
        <v>1.3209598575452235</v>
      </c>
    </row>
    <row r="37" spans="1:14" ht="14.25" hidden="1" outlineLevel="1" x14ac:dyDescent="0.25">
      <c r="A37" s="36"/>
      <c r="B37" s="50" t="s">
        <v>47</v>
      </c>
      <c r="C37" s="42">
        <f t="shared" si="0"/>
        <v>-11.397984886649875</v>
      </c>
      <c r="D37" s="48"/>
      <c r="E37" s="20">
        <v>398</v>
      </c>
      <c r="F37" s="14">
        <v>460</v>
      </c>
      <c r="G37" s="49">
        <f t="shared" si="1"/>
        <v>-13.478260869565217</v>
      </c>
      <c r="H37" s="33">
        <f t="shared" si="2"/>
        <v>1.3059456621603884</v>
      </c>
      <c r="I37" s="33">
        <f t="shared" si="3"/>
        <v>1.3698630136986301</v>
      </c>
      <c r="J37" s="20">
        <v>1407</v>
      </c>
      <c r="K37" s="14">
        <v>1588</v>
      </c>
      <c r="L37" s="49">
        <f t="shared" si="4"/>
        <v>-11.397984886649875</v>
      </c>
      <c r="M37" s="33">
        <f t="shared" si="5"/>
        <v>1.1736736736736737</v>
      </c>
      <c r="N37" s="34">
        <f t="shared" si="6"/>
        <v>1.3594842863135548</v>
      </c>
    </row>
    <row r="38" spans="1:14" ht="14.25" hidden="1" outlineLevel="1" x14ac:dyDescent="0.25">
      <c r="A38" s="36"/>
      <c r="B38" s="50" t="s">
        <v>48</v>
      </c>
      <c r="C38" s="42">
        <f t="shared" si="0"/>
        <v>6.1298076923076916</v>
      </c>
      <c r="D38" s="48"/>
      <c r="E38" s="20">
        <v>231</v>
      </c>
      <c r="F38" s="14">
        <v>219</v>
      </c>
      <c r="G38" s="49">
        <f t="shared" si="1"/>
        <v>5.4794520547945202</v>
      </c>
      <c r="H38" s="33">
        <f t="shared" si="2"/>
        <v>0.75797348733429581</v>
      </c>
      <c r="I38" s="33">
        <f t="shared" si="3"/>
        <v>0.65217391304347827</v>
      </c>
      <c r="J38" s="20">
        <v>883</v>
      </c>
      <c r="K38" s="14">
        <v>832</v>
      </c>
      <c r="L38" s="49">
        <f t="shared" si="4"/>
        <v>6.1298076923076916</v>
      </c>
      <c r="M38" s="33">
        <f t="shared" si="5"/>
        <v>0.7365699032365699</v>
      </c>
      <c r="N38" s="34">
        <f t="shared" si="6"/>
        <v>0.71227388300559036</v>
      </c>
    </row>
    <row r="39" spans="1:14" ht="14.25" hidden="1" outlineLevel="1" x14ac:dyDescent="0.25">
      <c r="A39" s="36"/>
      <c r="B39" s="50" t="s">
        <v>49</v>
      </c>
      <c r="C39" s="42">
        <f t="shared" si="0"/>
        <v>22.745098039215687</v>
      </c>
      <c r="D39" s="48"/>
      <c r="E39" s="20">
        <v>194</v>
      </c>
      <c r="F39" s="14">
        <v>162</v>
      </c>
      <c r="G39" s="49">
        <f t="shared" si="1"/>
        <v>19.753086419753085</v>
      </c>
      <c r="H39" s="33">
        <f t="shared" si="2"/>
        <v>0.63656647854049087</v>
      </c>
      <c r="I39" s="33">
        <f t="shared" si="3"/>
        <v>0.48243001786777845</v>
      </c>
      <c r="J39" s="20">
        <v>626</v>
      </c>
      <c r="K39" s="14">
        <v>510</v>
      </c>
      <c r="L39" s="49">
        <f t="shared" si="4"/>
        <v>22.745098039215687</v>
      </c>
      <c r="M39" s="33">
        <f t="shared" si="5"/>
        <v>0.52218885552218886</v>
      </c>
      <c r="N39" s="34">
        <f t="shared" si="6"/>
        <v>0.4366101927077537</v>
      </c>
    </row>
    <row r="40" spans="1:14" ht="14.25" hidden="1" outlineLevel="1" x14ac:dyDescent="0.25">
      <c r="A40" s="36"/>
      <c r="B40" s="50" t="s">
        <v>50</v>
      </c>
      <c r="C40" s="42">
        <f t="shared" si="0"/>
        <v>-12.996389891696749</v>
      </c>
      <c r="D40" s="48"/>
      <c r="E40" s="20">
        <v>133</v>
      </c>
      <c r="F40" s="14">
        <v>180</v>
      </c>
      <c r="G40" s="49">
        <f t="shared" si="1"/>
        <v>-26.111111111111114</v>
      </c>
      <c r="H40" s="33">
        <f t="shared" si="2"/>
        <v>0.43640897755610969</v>
      </c>
      <c r="I40" s="33">
        <f t="shared" si="3"/>
        <v>0.53603335318642042</v>
      </c>
      <c r="J40" s="20">
        <v>482</v>
      </c>
      <c r="K40" s="14">
        <v>554</v>
      </c>
      <c r="L40" s="49">
        <f t="shared" si="4"/>
        <v>-12.996389891696749</v>
      </c>
      <c r="M40" s="33">
        <f t="shared" si="5"/>
        <v>0.40206873540206872</v>
      </c>
      <c r="N40" s="34">
        <f t="shared" si="6"/>
        <v>0.47427852305901086</v>
      </c>
    </row>
    <row r="41" spans="1:14" ht="14.25" hidden="1" outlineLevel="1" x14ac:dyDescent="0.25">
      <c r="A41" s="36"/>
      <c r="B41" s="50" t="s">
        <v>51</v>
      </c>
      <c r="C41" s="42">
        <f t="shared" si="0"/>
        <v>-51.592356687898089</v>
      </c>
      <c r="D41" s="48"/>
      <c r="E41" s="20">
        <v>109</v>
      </c>
      <c r="F41" s="14">
        <v>193</v>
      </c>
      <c r="G41" s="49">
        <f t="shared" si="1"/>
        <v>-43.523316062176164</v>
      </c>
      <c r="H41" s="33">
        <f t="shared" si="2"/>
        <v>0.35765848536553357</v>
      </c>
      <c r="I41" s="33">
        <f t="shared" si="3"/>
        <v>0.57474687313877315</v>
      </c>
      <c r="J41" s="20">
        <v>380</v>
      </c>
      <c r="K41" s="14">
        <v>785</v>
      </c>
      <c r="L41" s="49">
        <f t="shared" si="4"/>
        <v>-51.592356687898089</v>
      </c>
      <c r="M41" s="33">
        <f t="shared" si="5"/>
        <v>0.31698365031698367</v>
      </c>
      <c r="N41" s="34">
        <f t="shared" si="6"/>
        <v>0.67203725740311104</v>
      </c>
    </row>
    <row r="42" spans="1:14" ht="14.25" hidden="1" outlineLevel="1" x14ac:dyDescent="0.25">
      <c r="A42" s="36"/>
      <c r="B42" s="50" t="s">
        <v>52</v>
      </c>
      <c r="C42" s="42">
        <f t="shared" si="0"/>
        <v>-36.231884057971016</v>
      </c>
      <c r="D42" s="48"/>
      <c r="E42" s="20">
        <v>95</v>
      </c>
      <c r="F42" s="14">
        <v>134</v>
      </c>
      <c r="G42" s="49">
        <f t="shared" si="1"/>
        <v>-29.1044776119403</v>
      </c>
      <c r="H42" s="33">
        <f t="shared" si="2"/>
        <v>0.3117206982543641</v>
      </c>
      <c r="I42" s="33">
        <f t="shared" si="3"/>
        <v>0.39904705181655747</v>
      </c>
      <c r="J42" s="20">
        <v>308</v>
      </c>
      <c r="K42" s="14">
        <v>483</v>
      </c>
      <c r="L42" s="49">
        <f t="shared" si="4"/>
        <v>-36.231884057971016</v>
      </c>
      <c r="M42" s="33">
        <f t="shared" si="5"/>
        <v>0.25692359025692357</v>
      </c>
      <c r="N42" s="34">
        <f t="shared" si="6"/>
        <v>0.41349553544675499</v>
      </c>
    </row>
    <row r="43" spans="1:14" ht="14.25" hidden="1" outlineLevel="1" x14ac:dyDescent="0.25">
      <c r="A43" s="36"/>
      <c r="B43" s="50" t="s">
        <v>53</v>
      </c>
      <c r="C43" s="42">
        <f t="shared" si="0"/>
        <v>-5.3231939163498092</v>
      </c>
      <c r="D43" s="48"/>
      <c r="E43" s="20">
        <v>81</v>
      </c>
      <c r="F43" s="14">
        <v>91</v>
      </c>
      <c r="G43" s="49">
        <f t="shared" si="1"/>
        <v>-10.989010989010989</v>
      </c>
      <c r="H43" s="33">
        <f t="shared" si="2"/>
        <v>0.26578291114319463</v>
      </c>
      <c r="I43" s="33">
        <f t="shared" si="3"/>
        <v>0.27099463966646814</v>
      </c>
      <c r="J43" s="20">
        <v>249</v>
      </c>
      <c r="K43" s="14">
        <v>263</v>
      </c>
      <c r="L43" s="49">
        <f t="shared" si="4"/>
        <v>-5.3231939163498092</v>
      </c>
      <c r="M43" s="33">
        <f t="shared" si="5"/>
        <v>0.20770770770770769</v>
      </c>
      <c r="N43" s="34">
        <f t="shared" si="6"/>
        <v>0.22515388369046904</v>
      </c>
    </row>
    <row r="44" spans="1:14" ht="14.25" hidden="1" outlineLevel="1" x14ac:dyDescent="0.25">
      <c r="A44" s="36"/>
      <c r="B44" s="50" t="s">
        <v>54</v>
      </c>
      <c r="C44" s="42">
        <f t="shared" si="0"/>
        <v>-27.981651376146786</v>
      </c>
      <c r="D44" s="48"/>
      <c r="E44" s="20">
        <v>46</v>
      </c>
      <c r="F44" s="14">
        <v>72</v>
      </c>
      <c r="G44" s="49">
        <f t="shared" si="1"/>
        <v>-36.111111111111107</v>
      </c>
      <c r="H44" s="33">
        <f t="shared" si="2"/>
        <v>0.15093844336527104</v>
      </c>
      <c r="I44" s="33">
        <f t="shared" si="3"/>
        <v>0.21441334127456821</v>
      </c>
      <c r="J44" s="20">
        <v>157</v>
      </c>
      <c r="K44" s="14">
        <v>218</v>
      </c>
      <c r="L44" s="49">
        <f t="shared" si="4"/>
        <v>-27.981651376146786</v>
      </c>
      <c r="M44" s="33">
        <f t="shared" si="5"/>
        <v>0.13096429763096429</v>
      </c>
      <c r="N44" s="34">
        <f t="shared" si="6"/>
        <v>0.18662945492213787</v>
      </c>
    </row>
    <row r="45" spans="1:14" ht="14.25" hidden="1" outlineLevel="1" x14ac:dyDescent="0.25">
      <c r="A45" s="36"/>
      <c r="B45" s="50" t="s">
        <v>55</v>
      </c>
      <c r="C45" s="42">
        <f t="shared" si="0"/>
        <v>-46.889952153110045</v>
      </c>
      <c r="D45" s="48"/>
      <c r="E45" s="20">
        <v>39</v>
      </c>
      <c r="F45" s="14">
        <v>55</v>
      </c>
      <c r="G45" s="49">
        <f t="shared" si="1"/>
        <v>-29.09090909090909</v>
      </c>
      <c r="H45" s="33">
        <f t="shared" si="2"/>
        <v>0.12796954980968633</v>
      </c>
      <c r="I45" s="33">
        <f t="shared" si="3"/>
        <v>0.16378796902918405</v>
      </c>
      <c r="J45" s="20">
        <v>111</v>
      </c>
      <c r="K45" s="14">
        <v>209</v>
      </c>
      <c r="L45" s="49">
        <f t="shared" si="4"/>
        <v>-46.889952153110045</v>
      </c>
      <c r="M45" s="33">
        <f t="shared" si="5"/>
        <v>9.2592592592592601E-2</v>
      </c>
      <c r="N45" s="34">
        <f t="shared" si="6"/>
        <v>0.1789245691684716</v>
      </c>
    </row>
    <row r="46" spans="1:14" ht="14.25" hidden="1" outlineLevel="1" x14ac:dyDescent="0.25">
      <c r="A46" s="36"/>
      <c r="B46" s="50" t="s">
        <v>56</v>
      </c>
      <c r="C46" s="42">
        <f t="shared" si="0"/>
        <v>-58.119658119658126</v>
      </c>
      <c r="D46" s="48"/>
      <c r="E46" s="20">
        <v>16</v>
      </c>
      <c r="F46" s="14">
        <v>46</v>
      </c>
      <c r="G46" s="49">
        <f t="shared" si="1"/>
        <v>-65.217391304347828</v>
      </c>
      <c r="H46" s="33">
        <f t="shared" si="2"/>
        <v>5.2500328127050799E-2</v>
      </c>
      <c r="I46" s="33">
        <f t="shared" si="3"/>
        <v>0.13698630136986301</v>
      </c>
      <c r="J46" s="20">
        <v>49</v>
      </c>
      <c r="K46" s="14">
        <v>117</v>
      </c>
      <c r="L46" s="49">
        <f t="shared" si="4"/>
        <v>-58.119658119658126</v>
      </c>
      <c r="M46" s="33">
        <f t="shared" si="5"/>
        <v>4.0874207540874209E-2</v>
      </c>
      <c r="N46" s="34">
        <f t="shared" si="6"/>
        <v>0.10016351479766113</v>
      </c>
    </row>
    <row r="47" spans="1:14" ht="14.25" hidden="1" outlineLevel="1" x14ac:dyDescent="0.25">
      <c r="A47" s="36"/>
      <c r="B47" s="50" t="s">
        <v>57</v>
      </c>
      <c r="C47" s="42">
        <f t="shared" si="0"/>
        <v>-4.7619047619047619</v>
      </c>
      <c r="D47" s="48"/>
      <c r="E47" s="20">
        <v>11</v>
      </c>
      <c r="F47" s="14">
        <v>13</v>
      </c>
      <c r="G47" s="49">
        <f t="shared" si="1"/>
        <v>-15.384615384615385</v>
      </c>
      <c r="H47" s="33">
        <f t="shared" si="2"/>
        <v>3.6093975587347421E-2</v>
      </c>
      <c r="I47" s="33">
        <f t="shared" si="3"/>
        <v>3.8713519952352587E-2</v>
      </c>
      <c r="J47" s="20">
        <v>40</v>
      </c>
      <c r="K47" s="14">
        <v>42</v>
      </c>
      <c r="L47" s="49">
        <f t="shared" si="4"/>
        <v>-4.7619047619047619</v>
      </c>
      <c r="M47" s="33">
        <f t="shared" si="5"/>
        <v>3.3366700033366704E-2</v>
      </c>
      <c r="N47" s="34">
        <f t="shared" si="6"/>
        <v>3.5956133517109128E-2</v>
      </c>
    </row>
    <row r="48" spans="1:14" ht="14.25" hidden="1" outlineLevel="1" x14ac:dyDescent="0.25">
      <c r="A48" s="36"/>
      <c r="B48" s="50" t="s">
        <v>58</v>
      </c>
      <c r="C48" s="42">
        <f t="shared" si="0"/>
        <v>-13.636363636363635</v>
      </c>
      <c r="D48" s="48"/>
      <c r="E48" s="20">
        <v>4</v>
      </c>
      <c r="F48" s="14">
        <v>12</v>
      </c>
      <c r="G48" s="49">
        <f t="shared" si="1"/>
        <v>-66.666666666666657</v>
      </c>
      <c r="H48" s="33">
        <f t="shared" si="2"/>
        <v>1.31250820317627E-2</v>
      </c>
      <c r="I48" s="33">
        <f t="shared" si="3"/>
        <v>3.5735556879094695E-2</v>
      </c>
      <c r="J48" s="20">
        <v>19</v>
      </c>
      <c r="K48" s="14">
        <v>22</v>
      </c>
      <c r="L48" s="49">
        <f t="shared" si="4"/>
        <v>-13.636363636363635</v>
      </c>
      <c r="M48" s="33">
        <f t="shared" si="5"/>
        <v>1.5849182515849183E-2</v>
      </c>
      <c r="N48" s="34">
        <f t="shared" si="6"/>
        <v>1.8834165175628588E-2</v>
      </c>
    </row>
    <row r="49" spans="1:14" ht="14.25" hidden="1" outlineLevel="1" x14ac:dyDescent="0.25">
      <c r="A49" s="36"/>
      <c r="B49" s="50" t="s">
        <v>59</v>
      </c>
      <c r="C49" s="42">
        <f t="shared" si="0"/>
        <v>300</v>
      </c>
      <c r="D49" s="48"/>
      <c r="E49" s="20">
        <v>12</v>
      </c>
      <c r="F49" s="14">
        <v>3</v>
      </c>
      <c r="G49" s="49">
        <f t="shared" si="1"/>
        <v>300</v>
      </c>
      <c r="H49" s="33">
        <f t="shared" si="2"/>
        <v>3.9375246095288093E-2</v>
      </c>
      <c r="I49" s="33">
        <f t="shared" si="3"/>
        <v>8.9338892197736736E-3</v>
      </c>
      <c r="J49" s="20">
        <v>16</v>
      </c>
      <c r="K49" s="14">
        <v>4</v>
      </c>
      <c r="L49" s="49">
        <f t="shared" si="4"/>
        <v>300</v>
      </c>
      <c r="M49" s="33">
        <f t="shared" si="5"/>
        <v>1.3346680013346681E-2</v>
      </c>
      <c r="N49" s="34">
        <f t="shared" si="6"/>
        <v>3.4243936682961072E-3</v>
      </c>
    </row>
    <row r="50" spans="1:14" ht="14.25" hidden="1" outlineLevel="1" x14ac:dyDescent="0.25">
      <c r="A50" s="36"/>
      <c r="B50" s="50" t="s">
        <v>60</v>
      </c>
      <c r="C50" s="42">
        <f t="shared" si="0"/>
        <v>-100</v>
      </c>
      <c r="D50" s="48"/>
      <c r="E50" s="20">
        <v>0</v>
      </c>
      <c r="F50" s="14">
        <v>1</v>
      </c>
      <c r="G50" s="49">
        <f t="shared" si="1"/>
        <v>-100</v>
      </c>
      <c r="H50" s="33" t="str">
        <f t="shared" si="2"/>
        <v/>
      </c>
      <c r="I50" s="33">
        <f t="shared" si="3"/>
        <v>2.9779630732578916E-3</v>
      </c>
      <c r="J50" s="20">
        <v>0</v>
      </c>
      <c r="K50" s="14">
        <v>5</v>
      </c>
      <c r="L50" s="49">
        <f t="shared" si="4"/>
        <v>-100</v>
      </c>
      <c r="M50" s="33" t="str">
        <f t="shared" si="5"/>
        <v/>
      </c>
      <c r="N50" s="34">
        <f t="shared" si="6"/>
        <v>4.280492085370134E-3</v>
      </c>
    </row>
    <row r="51" spans="1:14" ht="14.25" collapsed="1" x14ac:dyDescent="0.25">
      <c r="A51" s="36" t="s">
        <v>61</v>
      </c>
      <c r="B51" s="1" t="s">
        <v>62</v>
      </c>
      <c r="C51" s="42">
        <f t="shared" si="0"/>
        <v>5.7188825508263861</v>
      </c>
      <c r="D51" s="48"/>
      <c r="E51" s="20">
        <v>1530</v>
      </c>
      <c r="F51" s="14">
        <v>1677</v>
      </c>
      <c r="G51" s="49">
        <f t="shared" si="1"/>
        <v>-8.7656529516994635</v>
      </c>
      <c r="H51" s="33">
        <f t="shared" si="2"/>
        <v>5.0203438771492328</v>
      </c>
      <c r="I51" s="33">
        <f t="shared" si="3"/>
        <v>4.9940440738534839</v>
      </c>
      <c r="J51" s="20">
        <v>7228</v>
      </c>
      <c r="K51" s="14">
        <v>6837</v>
      </c>
      <c r="L51" s="49">
        <f t="shared" si="4"/>
        <v>5.7188825508263861</v>
      </c>
      <c r="M51" s="33">
        <f t="shared" si="5"/>
        <v>6.0293626960293629</v>
      </c>
      <c r="N51" s="34">
        <f t="shared" si="6"/>
        <v>5.8531448775351214</v>
      </c>
    </row>
    <row r="52" spans="1:14" ht="14.25" hidden="1" outlineLevel="1" x14ac:dyDescent="0.25">
      <c r="A52" s="36"/>
      <c r="B52" s="50" t="s">
        <v>63</v>
      </c>
      <c r="C52" s="42">
        <f t="shared" si="0"/>
        <v>-20.15625</v>
      </c>
      <c r="D52" s="48"/>
      <c r="E52" s="20">
        <v>319</v>
      </c>
      <c r="F52" s="14">
        <v>604</v>
      </c>
      <c r="G52" s="49">
        <f t="shared" si="1"/>
        <v>-47.185430463576161</v>
      </c>
      <c r="H52" s="33">
        <f t="shared" si="2"/>
        <v>1.0467252920330752</v>
      </c>
      <c r="I52" s="33">
        <f t="shared" si="3"/>
        <v>1.7986896962477665</v>
      </c>
      <c r="J52" s="20">
        <v>2044</v>
      </c>
      <c r="K52" s="14">
        <v>2560</v>
      </c>
      <c r="L52" s="49">
        <f t="shared" si="4"/>
        <v>-20.15625</v>
      </c>
      <c r="M52" s="33">
        <f t="shared" si="5"/>
        <v>1.7050383717050384</v>
      </c>
      <c r="N52" s="34">
        <f t="shared" si="6"/>
        <v>2.1916119477095086</v>
      </c>
    </row>
    <row r="53" spans="1:14" ht="14.25" hidden="1" outlineLevel="1" x14ac:dyDescent="0.25">
      <c r="A53" s="36"/>
      <c r="B53" s="50" t="s">
        <v>64</v>
      </c>
      <c r="C53" s="42">
        <f t="shared" si="0"/>
        <v>-9.0347923681257019</v>
      </c>
      <c r="D53" s="48"/>
      <c r="E53" s="20">
        <v>373</v>
      </c>
      <c r="F53" s="14">
        <v>446</v>
      </c>
      <c r="G53" s="49">
        <f t="shared" si="1"/>
        <v>-16.367713004484305</v>
      </c>
      <c r="H53" s="33">
        <f t="shared" si="2"/>
        <v>1.2239138994618715</v>
      </c>
      <c r="I53" s="33">
        <f t="shared" si="3"/>
        <v>1.3281715306730195</v>
      </c>
      <c r="J53" s="20">
        <v>1621</v>
      </c>
      <c r="K53" s="14">
        <v>1782</v>
      </c>
      <c r="L53" s="49">
        <f t="shared" si="4"/>
        <v>-9.0347923681257019</v>
      </c>
      <c r="M53" s="33">
        <f t="shared" si="5"/>
        <v>1.3521855188521856</v>
      </c>
      <c r="N53" s="34">
        <f t="shared" si="6"/>
        <v>1.5255673792259159</v>
      </c>
    </row>
    <row r="54" spans="1:14" ht="14.25" hidden="1" outlineLevel="1" x14ac:dyDescent="0.25">
      <c r="A54" s="36"/>
      <c r="B54" s="50" t="s">
        <v>65</v>
      </c>
      <c r="C54" s="42" t="str">
        <f t="shared" si="0"/>
        <v/>
      </c>
      <c r="D54" s="48"/>
      <c r="E54" s="20">
        <v>309</v>
      </c>
      <c r="F54" s="14">
        <v>0</v>
      </c>
      <c r="G54" s="49" t="str">
        <f t="shared" si="1"/>
        <v/>
      </c>
      <c r="H54" s="33">
        <f t="shared" si="2"/>
        <v>1.0139125869536685</v>
      </c>
      <c r="I54" s="33" t="str">
        <f t="shared" si="3"/>
        <v/>
      </c>
      <c r="J54" s="20">
        <v>1144</v>
      </c>
      <c r="K54" s="14">
        <v>0</v>
      </c>
      <c r="L54" s="49" t="str">
        <f t="shared" si="4"/>
        <v/>
      </c>
      <c r="M54" s="33">
        <f t="shared" si="5"/>
        <v>0.95428762095428765</v>
      </c>
      <c r="N54" s="34" t="str">
        <f t="shared" si="6"/>
        <v/>
      </c>
    </row>
    <row r="55" spans="1:14" ht="14.25" hidden="1" outlineLevel="1" x14ac:dyDescent="0.25">
      <c r="A55" s="36"/>
      <c r="B55" s="50" t="s">
        <v>66</v>
      </c>
      <c r="C55" s="42">
        <f t="shared" si="0"/>
        <v>-8.3612040133779271</v>
      </c>
      <c r="D55" s="48"/>
      <c r="E55" s="20">
        <v>234</v>
      </c>
      <c r="F55" s="14">
        <v>181</v>
      </c>
      <c r="G55" s="49">
        <f t="shared" si="1"/>
        <v>29.281767955801101</v>
      </c>
      <c r="H55" s="33">
        <f t="shared" si="2"/>
        <v>0.76781729885811778</v>
      </c>
      <c r="I55" s="33">
        <f t="shared" si="3"/>
        <v>0.53901131625967835</v>
      </c>
      <c r="J55" s="20">
        <v>822</v>
      </c>
      <c r="K55" s="14">
        <v>897</v>
      </c>
      <c r="L55" s="49">
        <f t="shared" si="4"/>
        <v>-8.3612040133779271</v>
      </c>
      <c r="M55" s="33">
        <f t="shared" si="5"/>
        <v>0.68568568568568566</v>
      </c>
      <c r="N55" s="34">
        <f t="shared" si="6"/>
        <v>0.76792028011540203</v>
      </c>
    </row>
    <row r="56" spans="1:14" ht="14.25" hidden="1" outlineLevel="1" x14ac:dyDescent="0.25">
      <c r="A56" s="36"/>
      <c r="B56" s="50" t="s">
        <v>67</v>
      </c>
      <c r="C56" s="42">
        <f t="shared" si="0"/>
        <v>-12.758620689655173</v>
      </c>
      <c r="D56" s="48"/>
      <c r="E56" s="20">
        <v>130</v>
      </c>
      <c r="F56" s="14">
        <v>237</v>
      </c>
      <c r="G56" s="49">
        <f t="shared" si="1"/>
        <v>-45.147679324894511</v>
      </c>
      <c r="H56" s="33">
        <f t="shared" si="2"/>
        <v>0.42656516603228767</v>
      </c>
      <c r="I56" s="33">
        <f t="shared" si="3"/>
        <v>0.7057772483621203</v>
      </c>
      <c r="J56" s="20">
        <v>506</v>
      </c>
      <c r="K56" s="14">
        <v>580</v>
      </c>
      <c r="L56" s="49">
        <f t="shared" si="4"/>
        <v>-12.758620689655173</v>
      </c>
      <c r="M56" s="33">
        <f t="shared" si="5"/>
        <v>0.42208875542208873</v>
      </c>
      <c r="N56" s="34">
        <f t="shared" si="6"/>
        <v>0.49653708190293561</v>
      </c>
    </row>
    <row r="57" spans="1:14" ht="14.25" hidden="1" outlineLevel="1" x14ac:dyDescent="0.25">
      <c r="A57" s="36"/>
      <c r="B57" s="50" t="s">
        <v>68</v>
      </c>
      <c r="C57" s="42">
        <f t="shared" si="0"/>
        <v>54.642857142857139</v>
      </c>
      <c r="D57" s="48"/>
      <c r="E57" s="20">
        <v>53</v>
      </c>
      <c r="F57" s="14">
        <v>76</v>
      </c>
      <c r="G57" s="49">
        <f t="shared" si="1"/>
        <v>-30.263157894736842</v>
      </c>
      <c r="H57" s="33">
        <f t="shared" si="2"/>
        <v>0.17390733692085578</v>
      </c>
      <c r="I57" s="33">
        <f t="shared" si="3"/>
        <v>0.22632519356759975</v>
      </c>
      <c r="J57" s="20">
        <v>433</v>
      </c>
      <c r="K57" s="14">
        <v>280</v>
      </c>
      <c r="L57" s="49">
        <f t="shared" si="4"/>
        <v>54.642857142857139</v>
      </c>
      <c r="M57" s="33">
        <f t="shared" si="5"/>
        <v>0.36119452786119455</v>
      </c>
      <c r="N57" s="34">
        <f t="shared" si="6"/>
        <v>0.2397075567807275</v>
      </c>
    </row>
    <row r="58" spans="1:14" ht="14.25" hidden="1" outlineLevel="1" x14ac:dyDescent="0.25">
      <c r="A58" s="36"/>
      <c r="B58" s="50" t="s">
        <v>69</v>
      </c>
      <c r="C58" s="42">
        <f t="shared" si="0"/>
        <v>-24.900398406374503</v>
      </c>
      <c r="D58" s="48"/>
      <c r="E58" s="20">
        <v>66</v>
      </c>
      <c r="F58" s="14">
        <v>66</v>
      </c>
      <c r="G58" s="49">
        <f t="shared" si="1"/>
        <v>0</v>
      </c>
      <c r="H58" s="33">
        <f t="shared" si="2"/>
        <v>0.21656385352408453</v>
      </c>
      <c r="I58" s="33">
        <f t="shared" si="3"/>
        <v>0.19654556283502084</v>
      </c>
      <c r="J58" s="20">
        <v>377</v>
      </c>
      <c r="K58" s="14">
        <v>502</v>
      </c>
      <c r="L58" s="49">
        <f t="shared" si="4"/>
        <v>-24.900398406374503</v>
      </c>
      <c r="M58" s="33">
        <f t="shared" si="5"/>
        <v>0.31448114781448117</v>
      </c>
      <c r="N58" s="34">
        <f t="shared" si="6"/>
        <v>0.42976140537116148</v>
      </c>
    </row>
    <row r="59" spans="1:14" ht="14.25" hidden="1" outlineLevel="1" x14ac:dyDescent="0.25">
      <c r="A59" s="36"/>
      <c r="B59" s="50" t="s">
        <v>70</v>
      </c>
      <c r="C59" s="42">
        <f t="shared" si="0"/>
        <v>-9.3406593406593412</v>
      </c>
      <c r="D59" s="48"/>
      <c r="E59" s="20">
        <v>33</v>
      </c>
      <c r="F59" s="14">
        <v>49</v>
      </c>
      <c r="G59" s="49">
        <f t="shared" si="1"/>
        <v>-32.653061224489797</v>
      </c>
      <c r="H59" s="33">
        <f t="shared" si="2"/>
        <v>0.10828192676204226</v>
      </c>
      <c r="I59" s="33">
        <f t="shared" si="3"/>
        <v>0.14592019058963668</v>
      </c>
      <c r="J59" s="20">
        <v>165</v>
      </c>
      <c r="K59" s="14">
        <v>182</v>
      </c>
      <c r="L59" s="49">
        <f t="shared" si="4"/>
        <v>-9.3406593406593412</v>
      </c>
      <c r="M59" s="33">
        <f t="shared" si="5"/>
        <v>0.13763763763763764</v>
      </c>
      <c r="N59" s="34">
        <f t="shared" si="6"/>
        <v>0.1558099119074729</v>
      </c>
    </row>
    <row r="60" spans="1:14" ht="14.25" hidden="1" outlineLevel="1" x14ac:dyDescent="0.25">
      <c r="A60" s="36"/>
      <c r="B60" s="50" t="s">
        <v>71</v>
      </c>
      <c r="C60" s="42" t="str">
        <f t="shared" si="0"/>
        <v/>
      </c>
      <c r="D60" s="48"/>
      <c r="E60" s="20">
        <v>8</v>
      </c>
      <c r="F60" s="14">
        <v>0</v>
      </c>
      <c r="G60" s="49" t="str">
        <f t="shared" si="1"/>
        <v/>
      </c>
      <c r="H60" s="33">
        <f t="shared" si="2"/>
        <v>2.62501640635254E-2</v>
      </c>
      <c r="I60" s="33" t="str">
        <f t="shared" si="3"/>
        <v/>
      </c>
      <c r="J60" s="20">
        <v>64</v>
      </c>
      <c r="K60" s="14">
        <v>0</v>
      </c>
      <c r="L60" s="49" t="str">
        <f t="shared" si="4"/>
        <v/>
      </c>
      <c r="M60" s="33">
        <f t="shared" si="5"/>
        <v>5.3386720053386724E-2</v>
      </c>
      <c r="N60" s="34" t="str">
        <f t="shared" si="6"/>
        <v/>
      </c>
    </row>
    <row r="61" spans="1:14" ht="14.25" hidden="1" outlineLevel="1" x14ac:dyDescent="0.25">
      <c r="A61" s="36"/>
      <c r="B61" s="50" t="s">
        <v>72</v>
      </c>
      <c r="C61" s="42">
        <f t="shared" si="0"/>
        <v>-21.568627450980394</v>
      </c>
      <c r="D61" s="48"/>
      <c r="E61" s="20">
        <v>4</v>
      </c>
      <c r="F61" s="14">
        <v>17</v>
      </c>
      <c r="G61" s="49">
        <f t="shared" si="1"/>
        <v>-76.470588235294116</v>
      </c>
      <c r="H61" s="33">
        <f t="shared" si="2"/>
        <v>1.31250820317627E-2</v>
      </c>
      <c r="I61" s="33">
        <f t="shared" si="3"/>
        <v>5.0625372245384159E-2</v>
      </c>
      <c r="J61" s="20">
        <v>40</v>
      </c>
      <c r="K61" s="14">
        <v>51</v>
      </c>
      <c r="L61" s="49">
        <f t="shared" si="4"/>
        <v>-21.568627450980394</v>
      </c>
      <c r="M61" s="33">
        <f t="shared" si="5"/>
        <v>3.3366700033366704E-2</v>
      </c>
      <c r="N61" s="34">
        <f t="shared" si="6"/>
        <v>4.366101927077537E-2</v>
      </c>
    </row>
    <row r="62" spans="1:14" ht="14.25" hidden="1" outlineLevel="1" x14ac:dyDescent="0.25">
      <c r="A62" s="36"/>
      <c r="B62" s="50" t="s">
        <v>73</v>
      </c>
      <c r="C62" s="42">
        <f t="shared" si="0"/>
        <v>133.33333333333331</v>
      </c>
      <c r="D62" s="48"/>
      <c r="E62" s="20">
        <v>0</v>
      </c>
      <c r="F62" s="14">
        <v>1</v>
      </c>
      <c r="G62" s="49">
        <f t="shared" si="1"/>
        <v>-100</v>
      </c>
      <c r="H62" s="33" t="str">
        <f t="shared" si="2"/>
        <v/>
      </c>
      <c r="I62" s="33">
        <f t="shared" si="3"/>
        <v>2.9779630732578916E-3</v>
      </c>
      <c r="J62" s="20">
        <v>7</v>
      </c>
      <c r="K62" s="14">
        <v>3</v>
      </c>
      <c r="L62" s="49">
        <f t="shared" si="4"/>
        <v>133.33333333333331</v>
      </c>
      <c r="M62" s="33">
        <f t="shared" si="5"/>
        <v>5.8391725058391727E-3</v>
      </c>
      <c r="N62" s="34">
        <f t="shared" si="6"/>
        <v>2.5682952512220804E-3</v>
      </c>
    </row>
    <row r="63" spans="1:14" ht="14.25" hidden="1" outlineLevel="1" x14ac:dyDescent="0.25">
      <c r="A63" s="36"/>
      <c r="B63" s="50" t="s">
        <v>74</v>
      </c>
      <c r="C63" s="42" t="str">
        <f t="shared" si="0"/>
        <v/>
      </c>
      <c r="D63" s="48"/>
      <c r="E63" s="20">
        <v>1</v>
      </c>
      <c r="F63" s="14">
        <v>0</v>
      </c>
      <c r="G63" s="49" t="str">
        <f t="shared" si="1"/>
        <v/>
      </c>
      <c r="H63" s="33">
        <f t="shared" si="2"/>
        <v>3.281270507940675E-3</v>
      </c>
      <c r="I63" s="33" t="str">
        <f t="shared" si="3"/>
        <v/>
      </c>
      <c r="J63" s="20">
        <v>5</v>
      </c>
      <c r="K63" s="14">
        <v>0</v>
      </c>
      <c r="L63" s="49" t="str">
        <f t="shared" si="4"/>
        <v/>
      </c>
      <c r="M63" s="33">
        <f t="shared" si="5"/>
        <v>4.170837504170838E-3</v>
      </c>
      <c r="N63" s="34" t="str">
        <f t="shared" si="6"/>
        <v/>
      </c>
    </row>
    <row r="64" spans="1:14" ht="14.25" collapsed="1" x14ac:dyDescent="0.25">
      <c r="A64" s="36" t="s">
        <v>75</v>
      </c>
      <c r="B64" s="1" t="s">
        <v>76</v>
      </c>
      <c r="C64" s="42">
        <f t="shared" si="0"/>
        <v>0.94161958568738224</v>
      </c>
      <c r="D64" s="48"/>
      <c r="E64" s="20">
        <v>2002</v>
      </c>
      <c r="F64" s="14">
        <v>2033</v>
      </c>
      <c r="G64" s="49">
        <f t="shared" si="1"/>
        <v>-1.5248401377274963</v>
      </c>
      <c r="H64" s="33">
        <f t="shared" si="2"/>
        <v>6.5691035568972307</v>
      </c>
      <c r="I64" s="33">
        <f t="shared" si="3"/>
        <v>6.0541989279332933</v>
      </c>
      <c r="J64" s="20">
        <v>6968</v>
      </c>
      <c r="K64" s="14">
        <v>6903</v>
      </c>
      <c r="L64" s="49">
        <f t="shared" si="4"/>
        <v>0.94161958568738224</v>
      </c>
      <c r="M64" s="33">
        <f t="shared" si="5"/>
        <v>5.8124791458124792</v>
      </c>
      <c r="N64" s="34">
        <f t="shared" si="6"/>
        <v>5.9096473730620076</v>
      </c>
    </row>
    <row r="65" spans="1:14" ht="14.25" hidden="1" outlineLevel="1" x14ac:dyDescent="0.25">
      <c r="A65" s="36"/>
      <c r="B65" s="50" t="s">
        <v>77</v>
      </c>
      <c r="C65" s="42">
        <f t="shared" si="0"/>
        <v>-26.663728514764212</v>
      </c>
      <c r="D65" s="48"/>
      <c r="E65" s="20">
        <v>495</v>
      </c>
      <c r="F65" s="14">
        <v>692</v>
      </c>
      <c r="G65" s="49">
        <f t="shared" si="1"/>
        <v>-28.468208092485547</v>
      </c>
      <c r="H65" s="33">
        <f t="shared" si="2"/>
        <v>1.6242289014306341</v>
      </c>
      <c r="I65" s="33">
        <f t="shared" si="3"/>
        <v>2.0607504466944611</v>
      </c>
      <c r="J65" s="20">
        <v>1664</v>
      </c>
      <c r="K65" s="14">
        <v>2269</v>
      </c>
      <c r="L65" s="49">
        <f t="shared" si="4"/>
        <v>-26.663728514764212</v>
      </c>
      <c r="M65" s="33">
        <f t="shared" si="5"/>
        <v>1.3880547213880547</v>
      </c>
      <c r="N65" s="34">
        <f t="shared" si="6"/>
        <v>1.9424873083409671</v>
      </c>
    </row>
    <row r="66" spans="1:14" ht="14.25" hidden="1" outlineLevel="1" x14ac:dyDescent="0.25">
      <c r="A66" s="36"/>
      <c r="B66" s="50" t="s">
        <v>78</v>
      </c>
      <c r="C66" s="42">
        <f t="shared" si="0"/>
        <v>22.291666666666668</v>
      </c>
      <c r="D66" s="48"/>
      <c r="E66" s="20">
        <v>444</v>
      </c>
      <c r="F66" s="14">
        <v>242</v>
      </c>
      <c r="G66" s="49">
        <f t="shared" si="1"/>
        <v>83.471074380165291</v>
      </c>
      <c r="H66" s="33">
        <f t="shared" si="2"/>
        <v>1.4568841055256596</v>
      </c>
      <c r="I66" s="33">
        <f t="shared" si="3"/>
        <v>0.72066706372840983</v>
      </c>
      <c r="J66" s="20">
        <v>1174</v>
      </c>
      <c r="K66" s="14">
        <v>960</v>
      </c>
      <c r="L66" s="49">
        <f t="shared" si="4"/>
        <v>22.291666666666668</v>
      </c>
      <c r="M66" s="33">
        <f t="shared" si="5"/>
        <v>0.97931264597931267</v>
      </c>
      <c r="N66" s="34">
        <f t="shared" si="6"/>
        <v>0.82185448039106579</v>
      </c>
    </row>
    <row r="67" spans="1:14" ht="14.25" hidden="1" outlineLevel="1" x14ac:dyDescent="0.25">
      <c r="A67" s="36"/>
      <c r="B67" s="50" t="s">
        <v>79</v>
      </c>
      <c r="C67" s="42">
        <f t="shared" si="0"/>
        <v>-40.98451327433628</v>
      </c>
      <c r="D67" s="48"/>
      <c r="E67" s="20">
        <v>272</v>
      </c>
      <c r="F67" s="14">
        <v>449</v>
      </c>
      <c r="G67" s="49">
        <f t="shared" si="1"/>
        <v>-39.420935412026722</v>
      </c>
      <c r="H67" s="33">
        <f t="shared" si="2"/>
        <v>0.89250557815986342</v>
      </c>
      <c r="I67" s="33">
        <f t="shared" si="3"/>
        <v>1.3371054198927934</v>
      </c>
      <c r="J67" s="20">
        <v>1067</v>
      </c>
      <c r="K67" s="14">
        <v>1808</v>
      </c>
      <c r="L67" s="49">
        <f t="shared" si="4"/>
        <v>-40.98451327433628</v>
      </c>
      <c r="M67" s="33">
        <f t="shared" si="5"/>
        <v>0.8900567233900567</v>
      </c>
      <c r="N67" s="34">
        <f t="shared" si="6"/>
        <v>1.5478259380698405</v>
      </c>
    </row>
    <row r="68" spans="1:14" ht="14.25" hidden="1" outlineLevel="1" x14ac:dyDescent="0.25">
      <c r="A68" s="36"/>
      <c r="B68" s="50" t="s">
        <v>80</v>
      </c>
      <c r="C68" s="42" t="str">
        <f t="shared" si="0"/>
        <v/>
      </c>
      <c r="D68" s="48"/>
      <c r="E68" s="20">
        <v>178</v>
      </c>
      <c r="F68" s="14">
        <v>0</v>
      </c>
      <c r="G68" s="49" t="str">
        <f t="shared" si="1"/>
        <v/>
      </c>
      <c r="H68" s="33">
        <f t="shared" si="2"/>
        <v>0.58406615041344001</v>
      </c>
      <c r="I68" s="33" t="str">
        <f t="shared" si="3"/>
        <v/>
      </c>
      <c r="J68" s="20">
        <v>760</v>
      </c>
      <c r="K68" s="14">
        <v>0</v>
      </c>
      <c r="L68" s="49" t="str">
        <f t="shared" si="4"/>
        <v/>
      </c>
      <c r="M68" s="33">
        <f t="shared" si="5"/>
        <v>0.63396730063396733</v>
      </c>
      <c r="N68" s="34" t="str">
        <f t="shared" si="6"/>
        <v/>
      </c>
    </row>
    <row r="69" spans="1:14" ht="14.25" hidden="1" outlineLevel="1" x14ac:dyDescent="0.25">
      <c r="A69" s="36"/>
      <c r="B69" s="50" t="s">
        <v>81</v>
      </c>
      <c r="C69" s="42">
        <f t="shared" si="0"/>
        <v>7.980456026058631</v>
      </c>
      <c r="D69" s="48"/>
      <c r="E69" s="20">
        <v>250</v>
      </c>
      <c r="F69" s="14">
        <v>186</v>
      </c>
      <c r="G69" s="49">
        <f t="shared" si="1"/>
        <v>34.408602150537639</v>
      </c>
      <c r="H69" s="33">
        <f t="shared" si="2"/>
        <v>0.82031762698516875</v>
      </c>
      <c r="I69" s="33">
        <f t="shared" si="3"/>
        <v>0.55390113162596777</v>
      </c>
      <c r="J69" s="20">
        <v>663</v>
      </c>
      <c r="K69" s="14">
        <v>614</v>
      </c>
      <c r="L69" s="49">
        <f t="shared" si="4"/>
        <v>7.980456026058631</v>
      </c>
      <c r="M69" s="33">
        <f t="shared" si="5"/>
        <v>0.55305305305305308</v>
      </c>
      <c r="N69" s="34">
        <f t="shared" si="6"/>
        <v>0.52564442808345246</v>
      </c>
    </row>
    <row r="70" spans="1:14" ht="14.25" hidden="1" outlineLevel="1" x14ac:dyDescent="0.25">
      <c r="A70" s="36"/>
      <c r="B70" s="50" t="s">
        <v>82</v>
      </c>
      <c r="C70" s="42">
        <f t="shared" si="0"/>
        <v>266.66666666666663</v>
      </c>
      <c r="D70" s="48"/>
      <c r="E70" s="20">
        <v>98</v>
      </c>
      <c r="F70" s="14">
        <v>108</v>
      </c>
      <c r="G70" s="49">
        <f t="shared" si="1"/>
        <v>-9.2592592592592595</v>
      </c>
      <c r="H70" s="33">
        <f t="shared" si="2"/>
        <v>0.32156450977818613</v>
      </c>
      <c r="I70" s="33">
        <f t="shared" si="3"/>
        <v>0.3216200119118523</v>
      </c>
      <c r="J70" s="20">
        <v>440</v>
      </c>
      <c r="K70" s="14">
        <v>120</v>
      </c>
      <c r="L70" s="49">
        <f t="shared" si="4"/>
        <v>266.66666666666663</v>
      </c>
      <c r="M70" s="33">
        <f t="shared" si="5"/>
        <v>0.3670337003670337</v>
      </c>
      <c r="N70" s="34">
        <f t="shared" si="6"/>
        <v>0.10273181004888322</v>
      </c>
    </row>
    <row r="71" spans="1:14" ht="14.25" hidden="1" outlineLevel="1" x14ac:dyDescent="0.25">
      <c r="A71" s="36"/>
      <c r="B71" s="50" t="s">
        <v>83</v>
      </c>
      <c r="C71" s="42">
        <f t="shared" si="0"/>
        <v>5.1351351351351351</v>
      </c>
      <c r="D71" s="48"/>
      <c r="E71" s="20">
        <v>68</v>
      </c>
      <c r="F71" s="14">
        <v>115</v>
      </c>
      <c r="G71" s="49">
        <f t="shared" si="1"/>
        <v>-40.869565217391305</v>
      </c>
      <c r="H71" s="33">
        <f t="shared" si="2"/>
        <v>0.22312639453996586</v>
      </c>
      <c r="I71" s="33">
        <f t="shared" si="3"/>
        <v>0.34246575342465752</v>
      </c>
      <c r="J71" s="20">
        <v>389</v>
      </c>
      <c r="K71" s="14">
        <v>370</v>
      </c>
      <c r="L71" s="49">
        <f t="shared" si="4"/>
        <v>5.1351351351351351</v>
      </c>
      <c r="M71" s="33">
        <f t="shared" si="5"/>
        <v>0.32449115782449117</v>
      </c>
      <c r="N71" s="34">
        <f t="shared" si="6"/>
        <v>0.31675641431738993</v>
      </c>
    </row>
    <row r="72" spans="1:14" ht="14.25" hidden="1" outlineLevel="1" x14ac:dyDescent="0.25">
      <c r="A72" s="36"/>
      <c r="B72" s="50" t="s">
        <v>84</v>
      </c>
      <c r="C72" s="42">
        <f t="shared" si="0"/>
        <v>32.900432900432904</v>
      </c>
      <c r="D72" s="48"/>
      <c r="E72" s="20">
        <v>75</v>
      </c>
      <c r="F72" s="14">
        <v>109</v>
      </c>
      <c r="G72" s="49">
        <f t="shared" si="1"/>
        <v>-31.192660550458719</v>
      </c>
      <c r="H72" s="33">
        <f t="shared" si="2"/>
        <v>0.24609528809555059</v>
      </c>
      <c r="I72" s="33">
        <f t="shared" si="3"/>
        <v>0.32459797498511017</v>
      </c>
      <c r="J72" s="20">
        <v>307</v>
      </c>
      <c r="K72" s="14">
        <v>231</v>
      </c>
      <c r="L72" s="49">
        <f t="shared" si="4"/>
        <v>32.900432900432904</v>
      </c>
      <c r="M72" s="33">
        <f t="shared" si="5"/>
        <v>0.25608942275608942</v>
      </c>
      <c r="N72" s="34">
        <f t="shared" si="6"/>
        <v>0.19775873434410021</v>
      </c>
    </row>
    <row r="73" spans="1:14" ht="14.25" hidden="1" outlineLevel="1" x14ac:dyDescent="0.25">
      <c r="A73" s="36"/>
      <c r="B73" s="50" t="s">
        <v>85</v>
      </c>
      <c r="C73" s="42">
        <f t="shared" si="0"/>
        <v>2.8985507246376812</v>
      </c>
      <c r="D73" s="48"/>
      <c r="E73" s="20">
        <v>70</v>
      </c>
      <c r="F73" s="14">
        <v>56</v>
      </c>
      <c r="G73" s="49">
        <f t="shared" si="1"/>
        <v>25</v>
      </c>
      <c r="H73" s="33">
        <f t="shared" si="2"/>
        <v>0.22968893555584724</v>
      </c>
      <c r="I73" s="33">
        <f t="shared" si="3"/>
        <v>0.16676593210244192</v>
      </c>
      <c r="J73" s="20">
        <v>284</v>
      </c>
      <c r="K73" s="14">
        <v>276</v>
      </c>
      <c r="L73" s="49">
        <f t="shared" si="4"/>
        <v>2.8985507246376812</v>
      </c>
      <c r="M73" s="33">
        <f t="shared" si="5"/>
        <v>0.23690357023690356</v>
      </c>
      <c r="N73" s="34">
        <f t="shared" si="6"/>
        <v>0.23628316311243139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-13.725490196078432</v>
      </c>
      <c r="D74" s="48"/>
      <c r="E74" s="20">
        <v>52</v>
      </c>
      <c r="F74" s="14">
        <v>76</v>
      </c>
      <c r="G74" s="49">
        <f t="shared" ref="G74:G137" si="8">IF(F74=0,"",SUM(((E74-F74)/F74)*100))</f>
        <v>-31.578947368421051</v>
      </c>
      <c r="H74" s="33">
        <f t="shared" ref="H74:H137" si="9">IF(E74=0,"",SUM((E74/CntPeriod)*100))</f>
        <v>0.17062606641291508</v>
      </c>
      <c r="I74" s="33">
        <f t="shared" ref="I74:I137" si="10">IF(F74=0,"",SUM((F74/CntPeriodPrevYear)*100))</f>
        <v>0.22632519356759975</v>
      </c>
      <c r="J74" s="20">
        <v>220</v>
      </c>
      <c r="K74" s="14">
        <v>255</v>
      </c>
      <c r="L74" s="49">
        <f t="shared" ref="L74:L137" si="11">IF(K74=0,"",SUM(((J74-K74)/K74)*100))</f>
        <v>-13.725490196078432</v>
      </c>
      <c r="M74" s="33">
        <f t="shared" ref="M74:M137" si="12">IF(J74=0,"",SUM((J74/CntYearAck)*100))</f>
        <v>0.18351685018351685</v>
      </c>
      <c r="N74" s="34">
        <f t="shared" ref="N74:N137" si="13">IF(K74=0,"",SUM((K74/CntPrevYearAck)*100))</f>
        <v>0.21830509635387685</v>
      </c>
    </row>
    <row r="75" spans="1:14" ht="14.25" collapsed="1" x14ac:dyDescent="0.25">
      <c r="A75" s="36" t="s">
        <v>87</v>
      </c>
      <c r="B75" s="1" t="s">
        <v>88</v>
      </c>
      <c r="C75" s="42">
        <f t="shared" si="7"/>
        <v>-7.8814980435997759</v>
      </c>
      <c r="D75" s="48"/>
      <c r="E75" s="20">
        <v>1673</v>
      </c>
      <c r="F75" s="14">
        <v>2099</v>
      </c>
      <c r="G75" s="49">
        <f t="shared" si="8"/>
        <v>-20.295378751786565</v>
      </c>
      <c r="H75" s="33">
        <f t="shared" si="9"/>
        <v>5.489565559784749</v>
      </c>
      <c r="I75" s="33">
        <f t="shared" si="10"/>
        <v>6.250744490768315</v>
      </c>
      <c r="J75" s="20">
        <v>6592</v>
      </c>
      <c r="K75" s="14">
        <v>7156</v>
      </c>
      <c r="L75" s="49">
        <f t="shared" si="11"/>
        <v>-7.8814980435997759</v>
      </c>
      <c r="M75" s="33">
        <f t="shared" si="12"/>
        <v>5.4988321654988317</v>
      </c>
      <c r="N75" s="34">
        <f t="shared" si="13"/>
        <v>6.126240272581736</v>
      </c>
    </row>
    <row r="76" spans="1:14" ht="14.25" hidden="1" outlineLevel="1" x14ac:dyDescent="0.25">
      <c r="A76" s="36"/>
      <c r="B76" s="50" t="s">
        <v>89</v>
      </c>
      <c r="C76" s="42">
        <f t="shared" si="7"/>
        <v>-6.0782241014799157</v>
      </c>
      <c r="D76" s="48"/>
      <c r="E76" s="20">
        <v>342</v>
      </c>
      <c r="F76" s="14">
        <v>525</v>
      </c>
      <c r="G76" s="49">
        <f t="shared" si="8"/>
        <v>-34.857142857142861</v>
      </c>
      <c r="H76" s="33">
        <f t="shared" si="9"/>
        <v>1.1221945137157108</v>
      </c>
      <c r="I76" s="33">
        <f t="shared" si="10"/>
        <v>1.563430613460393</v>
      </c>
      <c r="J76" s="20">
        <v>1777</v>
      </c>
      <c r="K76" s="14">
        <v>1892</v>
      </c>
      <c r="L76" s="49">
        <f t="shared" si="11"/>
        <v>-6.0782241014799157</v>
      </c>
      <c r="M76" s="33">
        <f t="shared" si="12"/>
        <v>1.4823156489823157</v>
      </c>
      <c r="N76" s="34">
        <f t="shared" si="13"/>
        <v>1.6197382051040587</v>
      </c>
    </row>
    <row r="77" spans="1:14" ht="14.25" hidden="1" outlineLevel="1" x14ac:dyDescent="0.25">
      <c r="A77" s="36"/>
      <c r="B77" s="50" t="s">
        <v>90</v>
      </c>
      <c r="C77" s="42">
        <f t="shared" si="7"/>
        <v>-8.3528037383177569</v>
      </c>
      <c r="D77" s="48"/>
      <c r="E77" s="20">
        <v>396</v>
      </c>
      <c r="F77" s="14">
        <v>492</v>
      </c>
      <c r="G77" s="49">
        <f t="shared" si="8"/>
        <v>-19.512195121951219</v>
      </c>
      <c r="H77" s="33">
        <f t="shared" si="9"/>
        <v>1.2993831211445073</v>
      </c>
      <c r="I77" s="33">
        <f t="shared" si="10"/>
        <v>1.4651578320428826</v>
      </c>
      <c r="J77" s="20">
        <v>1569</v>
      </c>
      <c r="K77" s="14">
        <v>1712</v>
      </c>
      <c r="L77" s="49">
        <f t="shared" si="11"/>
        <v>-8.3528037383177569</v>
      </c>
      <c r="M77" s="33">
        <f t="shared" si="12"/>
        <v>1.3088088088088088</v>
      </c>
      <c r="N77" s="34">
        <f t="shared" si="13"/>
        <v>1.4656404900307338</v>
      </c>
    </row>
    <row r="78" spans="1:14" ht="14.25" hidden="1" outlineLevel="1" x14ac:dyDescent="0.25">
      <c r="A78" s="36"/>
      <c r="B78" s="50" t="s">
        <v>91</v>
      </c>
      <c r="C78" s="42">
        <f t="shared" si="7"/>
        <v>-34.171597633136095</v>
      </c>
      <c r="D78" s="48"/>
      <c r="E78" s="20">
        <v>276</v>
      </c>
      <c r="F78" s="14">
        <v>377</v>
      </c>
      <c r="G78" s="49">
        <f t="shared" si="8"/>
        <v>-26.790450928381965</v>
      </c>
      <c r="H78" s="33">
        <f t="shared" si="9"/>
        <v>0.90563066019162619</v>
      </c>
      <c r="I78" s="33">
        <f t="shared" si="10"/>
        <v>1.1226920786182251</v>
      </c>
      <c r="J78" s="20">
        <v>890</v>
      </c>
      <c r="K78" s="14">
        <v>1352</v>
      </c>
      <c r="L78" s="49">
        <f t="shared" si="11"/>
        <v>-34.171597633136095</v>
      </c>
      <c r="M78" s="33">
        <f t="shared" si="12"/>
        <v>0.74240907574240911</v>
      </c>
      <c r="N78" s="34">
        <f t="shared" si="13"/>
        <v>1.1574450598840844</v>
      </c>
    </row>
    <row r="79" spans="1:14" ht="14.25" hidden="1" outlineLevel="1" x14ac:dyDescent="0.25">
      <c r="A79" s="36"/>
      <c r="B79" s="50" t="s">
        <v>92</v>
      </c>
      <c r="C79" s="42" t="str">
        <f t="shared" si="7"/>
        <v/>
      </c>
      <c r="D79" s="48"/>
      <c r="E79" s="20">
        <v>125</v>
      </c>
      <c r="F79" s="14">
        <v>0</v>
      </c>
      <c r="G79" s="49" t="str">
        <f t="shared" si="8"/>
        <v/>
      </c>
      <c r="H79" s="33">
        <f t="shared" si="9"/>
        <v>0.41015881349258437</v>
      </c>
      <c r="I79" s="33" t="str">
        <f t="shared" si="10"/>
        <v/>
      </c>
      <c r="J79" s="20">
        <v>479</v>
      </c>
      <c r="K79" s="14">
        <v>0</v>
      </c>
      <c r="L79" s="49" t="str">
        <f t="shared" si="11"/>
        <v/>
      </c>
      <c r="M79" s="33">
        <f t="shared" si="12"/>
        <v>0.39956623289956622</v>
      </c>
      <c r="N79" s="34" t="str">
        <f t="shared" si="13"/>
        <v/>
      </c>
    </row>
    <row r="80" spans="1:14" ht="14.25" hidden="1" outlineLevel="1" x14ac:dyDescent="0.25">
      <c r="A80" s="36"/>
      <c r="B80" s="50" t="s">
        <v>93</v>
      </c>
      <c r="C80" s="42">
        <f t="shared" si="7"/>
        <v>-33.643410852713181</v>
      </c>
      <c r="D80" s="48"/>
      <c r="E80" s="20">
        <v>136</v>
      </c>
      <c r="F80" s="14">
        <v>209</v>
      </c>
      <c r="G80" s="49">
        <f t="shared" si="8"/>
        <v>-34.928229665071768</v>
      </c>
      <c r="H80" s="33">
        <f t="shared" si="9"/>
        <v>0.44625278907993171</v>
      </c>
      <c r="I80" s="33">
        <f t="shared" si="10"/>
        <v>0.62239428231089944</v>
      </c>
      <c r="J80" s="20">
        <v>428</v>
      </c>
      <c r="K80" s="14">
        <v>645</v>
      </c>
      <c r="L80" s="49">
        <f t="shared" si="11"/>
        <v>-33.643410852713181</v>
      </c>
      <c r="M80" s="33">
        <f t="shared" si="12"/>
        <v>0.35702369035702369</v>
      </c>
      <c r="N80" s="34">
        <f t="shared" si="13"/>
        <v>0.55218347901274722</v>
      </c>
    </row>
    <row r="81" spans="1:14" ht="14.25" hidden="1" outlineLevel="1" x14ac:dyDescent="0.25">
      <c r="A81" s="36"/>
      <c r="B81" s="50" t="s">
        <v>94</v>
      </c>
      <c r="C81" s="42">
        <f t="shared" si="7"/>
        <v>-12.978723404255318</v>
      </c>
      <c r="D81" s="48"/>
      <c r="E81" s="20">
        <v>72</v>
      </c>
      <c r="F81" s="14">
        <v>147</v>
      </c>
      <c r="G81" s="49">
        <f t="shared" si="8"/>
        <v>-51.020408163265309</v>
      </c>
      <c r="H81" s="33">
        <f t="shared" si="9"/>
        <v>0.23625147657172857</v>
      </c>
      <c r="I81" s="33">
        <f t="shared" si="10"/>
        <v>0.43776057176891003</v>
      </c>
      <c r="J81" s="20">
        <v>409</v>
      </c>
      <c r="K81" s="14">
        <v>470</v>
      </c>
      <c r="L81" s="49">
        <f t="shared" si="11"/>
        <v>-12.978723404255318</v>
      </c>
      <c r="M81" s="33">
        <f t="shared" si="12"/>
        <v>0.34117450784117453</v>
      </c>
      <c r="N81" s="34">
        <f t="shared" si="13"/>
        <v>0.40236625602479259</v>
      </c>
    </row>
    <row r="82" spans="1:14" ht="14.25" hidden="1" outlineLevel="1" x14ac:dyDescent="0.25">
      <c r="A82" s="36"/>
      <c r="B82" s="50" t="s">
        <v>95</v>
      </c>
      <c r="C82" s="42">
        <f t="shared" si="7"/>
        <v>64.65517241379311</v>
      </c>
      <c r="D82" s="48"/>
      <c r="E82" s="20">
        <v>120</v>
      </c>
      <c r="F82" s="14">
        <v>72</v>
      </c>
      <c r="G82" s="49">
        <f t="shared" si="8"/>
        <v>66.666666666666657</v>
      </c>
      <c r="H82" s="33">
        <f t="shared" si="9"/>
        <v>0.39375246095288097</v>
      </c>
      <c r="I82" s="33">
        <f t="shared" si="10"/>
        <v>0.21441334127456821</v>
      </c>
      <c r="J82" s="20">
        <v>382</v>
      </c>
      <c r="K82" s="14">
        <v>232</v>
      </c>
      <c r="L82" s="49">
        <f t="shared" si="11"/>
        <v>64.65517241379311</v>
      </c>
      <c r="M82" s="33">
        <f t="shared" si="12"/>
        <v>0.31865198531865196</v>
      </c>
      <c r="N82" s="34">
        <f t="shared" si="13"/>
        <v>0.1986148327611742</v>
      </c>
    </row>
    <row r="83" spans="1:14" ht="14.25" hidden="1" outlineLevel="1" x14ac:dyDescent="0.25">
      <c r="A83" s="36"/>
      <c r="B83" s="50" t="s">
        <v>96</v>
      </c>
      <c r="C83" s="42">
        <f t="shared" si="7"/>
        <v>-15.489130434782608</v>
      </c>
      <c r="D83" s="48"/>
      <c r="E83" s="20">
        <v>81</v>
      </c>
      <c r="F83" s="14">
        <v>115</v>
      </c>
      <c r="G83" s="49">
        <f t="shared" si="8"/>
        <v>-29.565217391304348</v>
      </c>
      <c r="H83" s="33">
        <f t="shared" si="9"/>
        <v>0.26578291114319463</v>
      </c>
      <c r="I83" s="33">
        <f t="shared" si="10"/>
        <v>0.34246575342465752</v>
      </c>
      <c r="J83" s="20">
        <v>311</v>
      </c>
      <c r="K83" s="14">
        <v>368</v>
      </c>
      <c r="L83" s="49">
        <f t="shared" si="11"/>
        <v>-15.489130434782608</v>
      </c>
      <c r="M83" s="33">
        <f t="shared" si="12"/>
        <v>0.25942609275942613</v>
      </c>
      <c r="N83" s="34">
        <f t="shared" si="13"/>
        <v>0.31504421748324185</v>
      </c>
    </row>
    <row r="84" spans="1:14" ht="14.25" hidden="1" outlineLevel="1" x14ac:dyDescent="0.25">
      <c r="A84" s="36"/>
      <c r="B84" s="50" t="s">
        <v>97</v>
      </c>
      <c r="C84" s="42">
        <f t="shared" si="7"/>
        <v>-19.548872180451127</v>
      </c>
      <c r="D84" s="48"/>
      <c r="E84" s="20">
        <v>68</v>
      </c>
      <c r="F84" s="14">
        <v>85</v>
      </c>
      <c r="G84" s="49">
        <f t="shared" si="8"/>
        <v>-20</v>
      </c>
      <c r="H84" s="33">
        <f t="shared" si="9"/>
        <v>0.22312639453996586</v>
      </c>
      <c r="I84" s="33">
        <f t="shared" si="10"/>
        <v>0.2531268612269208</v>
      </c>
      <c r="J84" s="20">
        <v>214</v>
      </c>
      <c r="K84" s="14">
        <v>266</v>
      </c>
      <c r="L84" s="49">
        <f t="shared" si="11"/>
        <v>-19.548872180451127</v>
      </c>
      <c r="M84" s="33">
        <f t="shared" si="12"/>
        <v>0.17851184517851185</v>
      </c>
      <c r="N84" s="34">
        <f t="shared" si="13"/>
        <v>0.22772217894169114</v>
      </c>
    </row>
    <row r="85" spans="1:14" ht="14.25" hidden="1" outlineLevel="1" x14ac:dyDescent="0.25">
      <c r="A85" s="36"/>
      <c r="B85" s="50" t="s">
        <v>98</v>
      </c>
      <c r="C85" s="42">
        <f t="shared" si="7"/>
        <v>-38.888888888888893</v>
      </c>
      <c r="D85" s="48"/>
      <c r="E85" s="20">
        <v>19</v>
      </c>
      <c r="F85" s="14">
        <v>23</v>
      </c>
      <c r="G85" s="49">
        <f t="shared" si="8"/>
        <v>-17.391304347826086</v>
      </c>
      <c r="H85" s="33">
        <f t="shared" si="9"/>
        <v>6.2344139650872814E-2</v>
      </c>
      <c r="I85" s="33">
        <f t="shared" si="10"/>
        <v>6.8493150684931503E-2</v>
      </c>
      <c r="J85" s="20">
        <v>44</v>
      </c>
      <c r="K85" s="14">
        <v>72</v>
      </c>
      <c r="L85" s="49">
        <f t="shared" si="11"/>
        <v>-38.888888888888893</v>
      </c>
      <c r="M85" s="33">
        <f t="shared" si="12"/>
        <v>3.6703370036703369E-2</v>
      </c>
      <c r="N85" s="34">
        <f t="shared" si="13"/>
        <v>6.1639086029329937E-2</v>
      </c>
    </row>
    <row r="86" spans="1:14" ht="14.25" hidden="1" outlineLevel="1" x14ac:dyDescent="0.25">
      <c r="A86" s="36"/>
      <c r="B86" s="50" t="s">
        <v>99</v>
      </c>
      <c r="C86" s="42">
        <f t="shared" si="7"/>
        <v>28.571428571428569</v>
      </c>
      <c r="D86" s="48"/>
      <c r="E86" s="20">
        <v>17</v>
      </c>
      <c r="F86" s="14">
        <v>9</v>
      </c>
      <c r="G86" s="49">
        <f t="shared" si="8"/>
        <v>88.888888888888886</v>
      </c>
      <c r="H86" s="33">
        <f t="shared" si="9"/>
        <v>5.5781598634991464E-2</v>
      </c>
      <c r="I86" s="33">
        <f t="shared" si="10"/>
        <v>2.6801667659321026E-2</v>
      </c>
      <c r="J86" s="20">
        <v>27</v>
      </c>
      <c r="K86" s="14">
        <v>21</v>
      </c>
      <c r="L86" s="49">
        <f t="shared" si="11"/>
        <v>28.571428571428569</v>
      </c>
      <c r="M86" s="33">
        <f t="shared" si="12"/>
        <v>2.2522522522522521E-2</v>
      </c>
      <c r="N86" s="34">
        <f t="shared" si="13"/>
        <v>1.7978066758554564E-2</v>
      </c>
    </row>
    <row r="87" spans="1:14" ht="14.25" hidden="1" outlineLevel="1" x14ac:dyDescent="0.25">
      <c r="A87" s="36"/>
      <c r="B87" s="50" t="s">
        <v>100</v>
      </c>
      <c r="C87" s="42">
        <f t="shared" si="7"/>
        <v>36.84210526315789</v>
      </c>
      <c r="D87" s="48"/>
      <c r="E87" s="20">
        <v>9</v>
      </c>
      <c r="F87" s="14">
        <v>9</v>
      </c>
      <c r="G87" s="49">
        <f t="shared" si="8"/>
        <v>0</v>
      </c>
      <c r="H87" s="33">
        <f t="shared" si="9"/>
        <v>2.9531434571466071E-2</v>
      </c>
      <c r="I87" s="33">
        <f t="shared" si="10"/>
        <v>2.6801667659321026E-2</v>
      </c>
      <c r="J87" s="20">
        <v>26</v>
      </c>
      <c r="K87" s="14">
        <v>19</v>
      </c>
      <c r="L87" s="49">
        <f t="shared" si="11"/>
        <v>36.84210526315789</v>
      </c>
      <c r="M87" s="33">
        <f t="shared" si="12"/>
        <v>2.1688355021688355E-2</v>
      </c>
      <c r="N87" s="34">
        <f t="shared" si="13"/>
        <v>1.6265869924406508E-2</v>
      </c>
    </row>
    <row r="88" spans="1:14" ht="14.25" hidden="1" outlineLevel="1" x14ac:dyDescent="0.25">
      <c r="A88" s="36"/>
      <c r="B88" s="50" t="s">
        <v>101</v>
      </c>
      <c r="C88" s="42" t="str">
        <f t="shared" si="7"/>
        <v/>
      </c>
      <c r="D88" s="48"/>
      <c r="E88" s="20">
        <v>4</v>
      </c>
      <c r="F88" s="14">
        <v>0</v>
      </c>
      <c r="G88" s="49" t="str">
        <f t="shared" si="8"/>
        <v/>
      </c>
      <c r="H88" s="33">
        <f t="shared" si="9"/>
        <v>1.31250820317627E-2</v>
      </c>
      <c r="I88" s="33" t="str">
        <f t="shared" si="10"/>
        <v/>
      </c>
      <c r="J88" s="20">
        <v>15</v>
      </c>
      <c r="K88" s="14">
        <v>0</v>
      </c>
      <c r="L88" s="49" t="str">
        <f t="shared" si="11"/>
        <v/>
      </c>
      <c r="M88" s="33">
        <f t="shared" si="12"/>
        <v>1.2512512512512512E-2</v>
      </c>
      <c r="N88" s="34" t="str">
        <f t="shared" si="13"/>
        <v/>
      </c>
    </row>
    <row r="89" spans="1:14" ht="14.25" hidden="1" outlineLevel="1" x14ac:dyDescent="0.25">
      <c r="A89" s="36"/>
      <c r="B89" s="50" t="s">
        <v>102</v>
      </c>
      <c r="C89" s="42">
        <f t="shared" si="7"/>
        <v>800</v>
      </c>
      <c r="D89" s="48"/>
      <c r="E89" s="20">
        <v>3</v>
      </c>
      <c r="F89" s="14">
        <v>0</v>
      </c>
      <c r="G89" s="49" t="str">
        <f t="shared" si="8"/>
        <v/>
      </c>
      <c r="H89" s="33">
        <f t="shared" si="9"/>
        <v>9.8438115238220231E-3</v>
      </c>
      <c r="I89" s="33" t="str">
        <f t="shared" si="10"/>
        <v/>
      </c>
      <c r="J89" s="20">
        <v>9</v>
      </c>
      <c r="K89" s="14">
        <v>1</v>
      </c>
      <c r="L89" s="49">
        <f t="shared" si="11"/>
        <v>800</v>
      </c>
      <c r="M89" s="33">
        <f t="shared" si="12"/>
        <v>7.5075075075075074E-3</v>
      </c>
      <c r="N89" s="34">
        <f t="shared" si="13"/>
        <v>8.5609841707402681E-4</v>
      </c>
    </row>
    <row r="90" spans="1:14" ht="14.25" hidden="1" outlineLevel="1" x14ac:dyDescent="0.25">
      <c r="A90" s="36"/>
      <c r="B90" s="50" t="s">
        <v>103</v>
      </c>
      <c r="C90" s="42">
        <f t="shared" si="7"/>
        <v>-25</v>
      </c>
      <c r="D90" s="48"/>
      <c r="E90" s="20">
        <v>2</v>
      </c>
      <c r="F90" s="14">
        <v>4</v>
      </c>
      <c r="G90" s="49">
        <f t="shared" si="8"/>
        <v>-50</v>
      </c>
      <c r="H90" s="33">
        <f t="shared" si="9"/>
        <v>6.5625410158813499E-3</v>
      </c>
      <c r="I90" s="33">
        <f t="shared" si="10"/>
        <v>1.1911852293031567E-2</v>
      </c>
      <c r="J90" s="20">
        <v>6</v>
      </c>
      <c r="K90" s="14">
        <v>8</v>
      </c>
      <c r="L90" s="49">
        <f t="shared" si="11"/>
        <v>-25</v>
      </c>
      <c r="M90" s="33">
        <f t="shared" si="12"/>
        <v>5.005005005005005E-3</v>
      </c>
      <c r="N90" s="34">
        <f t="shared" si="13"/>
        <v>6.8487873365922144E-3</v>
      </c>
    </row>
    <row r="91" spans="1:14" ht="14.25" hidden="1" outlineLevel="1" x14ac:dyDescent="0.25">
      <c r="A91" s="36"/>
      <c r="B91" s="50" t="s">
        <v>104</v>
      </c>
      <c r="C91" s="42">
        <f t="shared" si="7"/>
        <v>-57.142857142857139</v>
      </c>
      <c r="D91" s="48"/>
      <c r="E91" s="20">
        <v>2</v>
      </c>
      <c r="F91" s="14">
        <v>6</v>
      </c>
      <c r="G91" s="49">
        <f t="shared" si="8"/>
        <v>-66.666666666666657</v>
      </c>
      <c r="H91" s="33">
        <f t="shared" si="9"/>
        <v>6.5625410158813499E-3</v>
      </c>
      <c r="I91" s="33">
        <f t="shared" si="10"/>
        <v>1.7867778439547347E-2</v>
      </c>
      <c r="J91" s="20">
        <v>3</v>
      </c>
      <c r="K91" s="14">
        <v>7</v>
      </c>
      <c r="L91" s="49">
        <f t="shared" si="11"/>
        <v>-57.142857142857139</v>
      </c>
      <c r="M91" s="33">
        <f t="shared" si="12"/>
        <v>2.5025025025025025E-3</v>
      </c>
      <c r="N91" s="34">
        <f t="shared" si="13"/>
        <v>5.9926889195181876E-3</v>
      </c>
    </row>
    <row r="92" spans="1:14" ht="14.25" hidden="1" outlineLevel="1" x14ac:dyDescent="0.25">
      <c r="A92" s="36"/>
      <c r="B92" s="50" t="s">
        <v>105</v>
      </c>
      <c r="C92" s="42">
        <f t="shared" si="7"/>
        <v>-96.703296703296701</v>
      </c>
      <c r="D92" s="48"/>
      <c r="E92" s="20">
        <v>1</v>
      </c>
      <c r="F92" s="14">
        <v>26</v>
      </c>
      <c r="G92" s="49">
        <f t="shared" si="8"/>
        <v>-96.15384615384616</v>
      </c>
      <c r="H92" s="33">
        <f t="shared" si="9"/>
        <v>3.281270507940675E-3</v>
      </c>
      <c r="I92" s="33">
        <f t="shared" si="10"/>
        <v>7.7427039904705175E-2</v>
      </c>
      <c r="J92" s="20">
        <v>3</v>
      </c>
      <c r="K92" s="14">
        <v>91</v>
      </c>
      <c r="L92" s="49">
        <f t="shared" si="11"/>
        <v>-96.703296703296701</v>
      </c>
      <c r="M92" s="33">
        <f t="shared" si="12"/>
        <v>2.5025025025025025E-3</v>
      </c>
      <c r="N92" s="34">
        <f t="shared" si="13"/>
        <v>7.7904955953736449E-2</v>
      </c>
    </row>
    <row r="93" spans="1:14" ht="14.25" collapsed="1" x14ac:dyDescent="0.25">
      <c r="A93" s="36" t="s">
        <v>106</v>
      </c>
      <c r="B93" s="1" t="s">
        <v>107</v>
      </c>
      <c r="C93" s="42">
        <f t="shared" si="7"/>
        <v>14.011691633175008</v>
      </c>
      <c r="D93" s="48"/>
      <c r="E93" s="20">
        <v>1692</v>
      </c>
      <c r="F93" s="14">
        <v>1531</v>
      </c>
      <c r="G93" s="49">
        <f t="shared" si="8"/>
        <v>10.516002612671455</v>
      </c>
      <c r="H93" s="33">
        <f t="shared" si="9"/>
        <v>5.5519096994356216</v>
      </c>
      <c r="I93" s="33">
        <f t="shared" si="10"/>
        <v>4.5592614651578325</v>
      </c>
      <c r="J93" s="20">
        <v>6241</v>
      </c>
      <c r="K93" s="14">
        <v>5474</v>
      </c>
      <c r="L93" s="49">
        <f t="shared" si="11"/>
        <v>14.011691633175008</v>
      </c>
      <c r="M93" s="33">
        <f t="shared" si="12"/>
        <v>5.206039372706039</v>
      </c>
      <c r="N93" s="34">
        <f t="shared" si="13"/>
        <v>4.686282735063223</v>
      </c>
    </row>
    <row r="94" spans="1:14" ht="14.25" hidden="1" outlineLevel="1" x14ac:dyDescent="0.25">
      <c r="A94" s="36"/>
      <c r="B94" s="50" t="s">
        <v>108</v>
      </c>
      <c r="C94" s="42">
        <f t="shared" si="7"/>
        <v>36.923076923076927</v>
      </c>
      <c r="D94" s="48"/>
      <c r="E94" s="20">
        <v>520</v>
      </c>
      <c r="F94" s="14">
        <v>463</v>
      </c>
      <c r="G94" s="49">
        <f t="shared" si="8"/>
        <v>12.311015118790497</v>
      </c>
      <c r="H94" s="33">
        <f t="shared" si="9"/>
        <v>1.7062606641291507</v>
      </c>
      <c r="I94" s="33">
        <f t="shared" si="10"/>
        <v>1.3787969029184037</v>
      </c>
      <c r="J94" s="20">
        <v>1780</v>
      </c>
      <c r="K94" s="14">
        <v>1300</v>
      </c>
      <c r="L94" s="49">
        <f t="shared" si="11"/>
        <v>36.923076923076927</v>
      </c>
      <c r="M94" s="33">
        <f t="shared" si="12"/>
        <v>1.4848181514848182</v>
      </c>
      <c r="N94" s="34">
        <f t="shared" si="13"/>
        <v>1.112927942196235</v>
      </c>
    </row>
    <row r="95" spans="1:14" ht="14.25" hidden="1" outlineLevel="1" x14ac:dyDescent="0.25">
      <c r="A95" s="36"/>
      <c r="B95" s="50" t="s">
        <v>109</v>
      </c>
      <c r="C95" s="42">
        <f t="shared" si="7"/>
        <v>4.7111111111111112</v>
      </c>
      <c r="D95" s="48"/>
      <c r="E95" s="20">
        <v>322</v>
      </c>
      <c r="F95" s="14">
        <v>221</v>
      </c>
      <c r="G95" s="49">
        <f t="shared" si="8"/>
        <v>45.701357466063349</v>
      </c>
      <c r="H95" s="33">
        <f t="shared" si="9"/>
        <v>1.0565691035568971</v>
      </c>
      <c r="I95" s="33">
        <f t="shared" si="10"/>
        <v>0.65812983918999401</v>
      </c>
      <c r="J95" s="20">
        <v>1178</v>
      </c>
      <c r="K95" s="14">
        <v>1125</v>
      </c>
      <c r="L95" s="49">
        <f t="shared" si="11"/>
        <v>4.7111111111111112</v>
      </c>
      <c r="M95" s="33">
        <f t="shared" si="12"/>
        <v>0.98264931598264926</v>
      </c>
      <c r="N95" s="34">
        <f t="shared" si="13"/>
        <v>0.96311071920828029</v>
      </c>
    </row>
    <row r="96" spans="1:14" ht="14.25" hidden="1" outlineLevel="1" x14ac:dyDescent="0.25">
      <c r="A96" s="36"/>
      <c r="B96" s="50" t="s">
        <v>110</v>
      </c>
      <c r="C96" s="42">
        <f t="shared" si="7"/>
        <v>77.358490566037744</v>
      </c>
      <c r="D96" s="48"/>
      <c r="E96" s="20">
        <v>217</v>
      </c>
      <c r="F96" s="14">
        <v>125</v>
      </c>
      <c r="G96" s="49">
        <f t="shared" si="8"/>
        <v>73.599999999999994</v>
      </c>
      <c r="H96" s="33">
        <f t="shared" si="9"/>
        <v>0.71203570022312634</v>
      </c>
      <c r="I96" s="33">
        <f t="shared" si="10"/>
        <v>0.37224538415723646</v>
      </c>
      <c r="J96" s="20">
        <v>846</v>
      </c>
      <c r="K96" s="14">
        <v>477</v>
      </c>
      <c r="L96" s="49">
        <f t="shared" si="11"/>
        <v>77.358490566037744</v>
      </c>
      <c r="M96" s="33">
        <f t="shared" si="12"/>
        <v>0.70570570570570568</v>
      </c>
      <c r="N96" s="34">
        <f t="shared" si="13"/>
        <v>0.4083589449443108</v>
      </c>
    </row>
    <row r="97" spans="1:14" ht="14.25" hidden="1" outlineLevel="1" x14ac:dyDescent="0.25">
      <c r="A97" s="36"/>
      <c r="B97" s="50" t="s">
        <v>111</v>
      </c>
      <c r="C97" s="42">
        <f t="shared" si="7"/>
        <v>25.503355704697988</v>
      </c>
      <c r="D97" s="48"/>
      <c r="E97" s="20">
        <v>172</v>
      </c>
      <c r="F97" s="14">
        <v>153</v>
      </c>
      <c r="G97" s="49">
        <f t="shared" si="8"/>
        <v>12.418300653594772</v>
      </c>
      <c r="H97" s="33">
        <f t="shared" si="9"/>
        <v>0.56437852736579597</v>
      </c>
      <c r="I97" s="33">
        <f t="shared" si="10"/>
        <v>0.45562835020845738</v>
      </c>
      <c r="J97" s="20">
        <v>748</v>
      </c>
      <c r="K97" s="14">
        <v>596</v>
      </c>
      <c r="L97" s="49">
        <f t="shared" si="11"/>
        <v>25.503355704697988</v>
      </c>
      <c r="M97" s="33">
        <f t="shared" si="12"/>
        <v>0.62395729062395722</v>
      </c>
      <c r="N97" s="34">
        <f t="shared" si="13"/>
        <v>0.51023465657611999</v>
      </c>
    </row>
    <row r="98" spans="1:14" ht="14.25" hidden="1" outlineLevel="1" x14ac:dyDescent="0.25">
      <c r="A98" s="36"/>
      <c r="B98" s="50" t="s">
        <v>112</v>
      </c>
      <c r="C98" s="42">
        <f t="shared" si="7"/>
        <v>-25.238744884038201</v>
      </c>
      <c r="D98" s="48"/>
      <c r="E98" s="20">
        <v>146</v>
      </c>
      <c r="F98" s="14">
        <v>201</v>
      </c>
      <c r="G98" s="49">
        <f t="shared" si="8"/>
        <v>-27.363184079601986</v>
      </c>
      <c r="H98" s="33">
        <f t="shared" si="9"/>
        <v>0.47906549415933852</v>
      </c>
      <c r="I98" s="33">
        <f t="shared" si="10"/>
        <v>0.59857057772483624</v>
      </c>
      <c r="J98" s="20">
        <v>548</v>
      </c>
      <c r="K98" s="14">
        <v>733</v>
      </c>
      <c r="L98" s="49">
        <f t="shared" si="11"/>
        <v>-25.238744884038201</v>
      </c>
      <c r="M98" s="33">
        <f t="shared" si="12"/>
        <v>0.45712379045712381</v>
      </c>
      <c r="N98" s="34">
        <f t="shared" si="13"/>
        <v>0.62752013971526166</v>
      </c>
    </row>
    <row r="99" spans="1:14" ht="14.25" hidden="1" outlineLevel="1" x14ac:dyDescent="0.25">
      <c r="A99" s="36"/>
      <c r="B99" s="50" t="s">
        <v>113</v>
      </c>
      <c r="C99" s="42">
        <f t="shared" si="7"/>
        <v>9.2592592592592595</v>
      </c>
      <c r="D99" s="48"/>
      <c r="E99" s="20">
        <v>61</v>
      </c>
      <c r="F99" s="14">
        <v>59</v>
      </c>
      <c r="G99" s="49">
        <f t="shared" si="8"/>
        <v>3.3898305084745761</v>
      </c>
      <c r="H99" s="33">
        <f t="shared" si="9"/>
        <v>0.20015750098438112</v>
      </c>
      <c r="I99" s="33">
        <f t="shared" si="10"/>
        <v>0.17569982132221562</v>
      </c>
      <c r="J99" s="20">
        <v>236</v>
      </c>
      <c r="K99" s="14">
        <v>216</v>
      </c>
      <c r="L99" s="49">
        <f t="shared" si="11"/>
        <v>9.2592592592592595</v>
      </c>
      <c r="M99" s="33">
        <f t="shared" si="12"/>
        <v>0.19686353019686353</v>
      </c>
      <c r="N99" s="34">
        <f t="shared" si="13"/>
        <v>0.18491725808798981</v>
      </c>
    </row>
    <row r="100" spans="1:14" ht="14.25" hidden="1" outlineLevel="1" x14ac:dyDescent="0.25">
      <c r="A100" s="36"/>
      <c r="B100" s="50" t="s">
        <v>114</v>
      </c>
      <c r="C100" s="42">
        <f t="shared" si="7"/>
        <v>-27.899686520376179</v>
      </c>
      <c r="D100" s="48"/>
      <c r="E100" s="20">
        <v>65</v>
      </c>
      <c r="F100" s="14">
        <v>82</v>
      </c>
      <c r="G100" s="49">
        <f t="shared" si="8"/>
        <v>-20.73170731707317</v>
      </c>
      <c r="H100" s="33">
        <f t="shared" si="9"/>
        <v>0.21328258301614383</v>
      </c>
      <c r="I100" s="33">
        <f t="shared" si="10"/>
        <v>0.2441929720071471</v>
      </c>
      <c r="J100" s="20">
        <v>230</v>
      </c>
      <c r="K100" s="14">
        <v>319</v>
      </c>
      <c r="L100" s="49">
        <f t="shared" si="11"/>
        <v>-27.899686520376179</v>
      </c>
      <c r="M100" s="33">
        <f t="shared" si="12"/>
        <v>0.1918585251918585</v>
      </c>
      <c r="N100" s="34">
        <f t="shared" si="13"/>
        <v>0.27309539504661456</v>
      </c>
    </row>
    <row r="101" spans="1:14" ht="14.25" hidden="1" outlineLevel="1" x14ac:dyDescent="0.25">
      <c r="A101" s="36"/>
      <c r="B101" s="50" t="s">
        <v>115</v>
      </c>
      <c r="C101" s="42">
        <f t="shared" si="7"/>
        <v>-16.8</v>
      </c>
      <c r="D101" s="48"/>
      <c r="E101" s="20">
        <v>56</v>
      </c>
      <c r="F101" s="14">
        <v>69</v>
      </c>
      <c r="G101" s="49">
        <f t="shared" si="8"/>
        <v>-18.840579710144929</v>
      </c>
      <c r="H101" s="33">
        <f t="shared" si="9"/>
        <v>0.18375114844467777</v>
      </c>
      <c r="I101" s="33">
        <f t="shared" si="10"/>
        <v>0.20547945205479451</v>
      </c>
      <c r="J101" s="20">
        <v>208</v>
      </c>
      <c r="K101" s="14">
        <v>250</v>
      </c>
      <c r="L101" s="49">
        <f t="shared" si="11"/>
        <v>-16.8</v>
      </c>
      <c r="M101" s="33">
        <f t="shared" si="12"/>
        <v>0.17350684017350684</v>
      </c>
      <c r="N101" s="34">
        <f t="shared" si="13"/>
        <v>0.2140246042685067</v>
      </c>
    </row>
    <row r="102" spans="1:14" ht="14.25" hidden="1" outlineLevel="1" x14ac:dyDescent="0.25">
      <c r="A102" s="36"/>
      <c r="B102" s="50" t="s">
        <v>116</v>
      </c>
      <c r="C102" s="42">
        <f t="shared" si="7"/>
        <v>-27.727272727272727</v>
      </c>
      <c r="D102" s="48"/>
      <c r="E102" s="20">
        <v>49</v>
      </c>
      <c r="F102" s="14">
        <v>62</v>
      </c>
      <c r="G102" s="49">
        <f t="shared" si="8"/>
        <v>-20.967741935483872</v>
      </c>
      <c r="H102" s="33">
        <f t="shared" si="9"/>
        <v>0.16078225488909306</v>
      </c>
      <c r="I102" s="33">
        <f t="shared" si="10"/>
        <v>0.18463371054198929</v>
      </c>
      <c r="J102" s="20">
        <v>159</v>
      </c>
      <c r="K102" s="14">
        <v>220</v>
      </c>
      <c r="L102" s="49">
        <f t="shared" si="11"/>
        <v>-27.727272727272727</v>
      </c>
      <c r="M102" s="33">
        <f t="shared" si="12"/>
        <v>0.13263263263263264</v>
      </c>
      <c r="N102" s="34">
        <f t="shared" si="13"/>
        <v>0.18834165175628589</v>
      </c>
    </row>
    <row r="103" spans="1:14" ht="14.25" hidden="1" outlineLevel="1" x14ac:dyDescent="0.25">
      <c r="A103" s="36"/>
      <c r="B103" s="50" t="s">
        <v>117</v>
      </c>
      <c r="C103" s="42">
        <f t="shared" si="7"/>
        <v>188.46153846153845</v>
      </c>
      <c r="D103" s="48"/>
      <c r="E103" s="20">
        <v>21</v>
      </c>
      <c r="F103" s="14">
        <v>9</v>
      </c>
      <c r="G103" s="49">
        <f t="shared" si="8"/>
        <v>133.33333333333331</v>
      </c>
      <c r="H103" s="33">
        <f t="shared" si="9"/>
        <v>6.8906680666754164E-2</v>
      </c>
      <c r="I103" s="33">
        <f t="shared" si="10"/>
        <v>2.6801667659321026E-2</v>
      </c>
      <c r="J103" s="20">
        <v>75</v>
      </c>
      <c r="K103" s="14">
        <v>26</v>
      </c>
      <c r="L103" s="49">
        <f t="shared" si="11"/>
        <v>188.46153846153845</v>
      </c>
      <c r="M103" s="33">
        <f t="shared" si="12"/>
        <v>6.2562562562562568E-2</v>
      </c>
      <c r="N103" s="34">
        <f t="shared" si="13"/>
        <v>2.2258558843924699E-2</v>
      </c>
    </row>
    <row r="104" spans="1:14" ht="14.25" hidden="1" outlineLevel="1" x14ac:dyDescent="0.25">
      <c r="A104" s="36"/>
      <c r="B104" s="50" t="s">
        <v>118</v>
      </c>
      <c r="C104" s="42">
        <f t="shared" si="7"/>
        <v>70.270270270270274</v>
      </c>
      <c r="D104" s="48"/>
      <c r="E104" s="20">
        <v>19</v>
      </c>
      <c r="F104" s="14">
        <v>11</v>
      </c>
      <c r="G104" s="49">
        <f t="shared" si="8"/>
        <v>72.727272727272734</v>
      </c>
      <c r="H104" s="33">
        <f t="shared" si="9"/>
        <v>6.2344139650872814E-2</v>
      </c>
      <c r="I104" s="33">
        <f t="shared" si="10"/>
        <v>3.2757593805836802E-2</v>
      </c>
      <c r="J104" s="20">
        <v>63</v>
      </c>
      <c r="K104" s="14">
        <v>37</v>
      </c>
      <c r="L104" s="49">
        <f t="shared" si="11"/>
        <v>70.270270270270274</v>
      </c>
      <c r="M104" s="33">
        <f t="shared" si="12"/>
        <v>5.2552552552552555E-2</v>
      </c>
      <c r="N104" s="34">
        <f t="shared" si="13"/>
        <v>3.1675641431738996E-2</v>
      </c>
    </row>
    <row r="105" spans="1:14" ht="14.25" hidden="1" outlineLevel="1" x14ac:dyDescent="0.25">
      <c r="A105" s="36"/>
      <c r="B105" s="50" t="s">
        <v>119</v>
      </c>
      <c r="C105" s="42">
        <f t="shared" si="7"/>
        <v>-6.0606060606060606</v>
      </c>
      <c r="D105" s="48"/>
      <c r="E105" s="20">
        <v>13</v>
      </c>
      <c r="F105" s="14">
        <v>38</v>
      </c>
      <c r="G105" s="49">
        <f t="shared" si="8"/>
        <v>-65.789473684210535</v>
      </c>
      <c r="H105" s="33">
        <f t="shared" si="9"/>
        <v>4.2656516603228771E-2</v>
      </c>
      <c r="I105" s="33">
        <f t="shared" si="10"/>
        <v>0.11316259678379988</v>
      </c>
      <c r="J105" s="20">
        <v>62</v>
      </c>
      <c r="K105" s="14">
        <v>66</v>
      </c>
      <c r="L105" s="49">
        <f t="shared" si="11"/>
        <v>-6.0606060606060606</v>
      </c>
      <c r="M105" s="33">
        <f t="shared" si="12"/>
        <v>5.1718385051718385E-2</v>
      </c>
      <c r="N105" s="34">
        <f t="shared" si="13"/>
        <v>5.6502495526885771E-2</v>
      </c>
    </row>
    <row r="106" spans="1:14" ht="14.25" hidden="1" outlineLevel="1" x14ac:dyDescent="0.25">
      <c r="A106" s="36"/>
      <c r="B106" s="50" t="s">
        <v>120</v>
      </c>
      <c r="C106" s="42">
        <f t="shared" si="7"/>
        <v>-24</v>
      </c>
      <c r="D106" s="48"/>
      <c r="E106" s="20">
        <v>7</v>
      </c>
      <c r="F106" s="14">
        <v>9</v>
      </c>
      <c r="G106" s="49">
        <f t="shared" si="8"/>
        <v>-22.222222222222221</v>
      </c>
      <c r="H106" s="33">
        <f t="shared" si="9"/>
        <v>2.2968893555584721E-2</v>
      </c>
      <c r="I106" s="33">
        <f t="shared" si="10"/>
        <v>2.6801667659321026E-2</v>
      </c>
      <c r="J106" s="20">
        <v>19</v>
      </c>
      <c r="K106" s="14">
        <v>25</v>
      </c>
      <c r="L106" s="49">
        <f t="shared" si="11"/>
        <v>-24</v>
      </c>
      <c r="M106" s="33">
        <f t="shared" si="12"/>
        <v>1.5849182515849183E-2</v>
      </c>
      <c r="N106" s="34">
        <f t="shared" si="13"/>
        <v>2.1402460426850671E-2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-45.714285714285715</v>
      </c>
      <c r="D107" s="48"/>
      <c r="E107" s="20">
        <v>5</v>
      </c>
      <c r="F107" s="14">
        <v>14</v>
      </c>
      <c r="G107" s="49">
        <f t="shared" si="8"/>
        <v>-64.285714285714292</v>
      </c>
      <c r="H107" s="33">
        <f t="shared" si="9"/>
        <v>1.6406352539703375E-2</v>
      </c>
      <c r="I107" s="33">
        <f t="shared" si="10"/>
        <v>4.169148302561048E-2</v>
      </c>
      <c r="J107" s="20">
        <v>19</v>
      </c>
      <c r="K107" s="14">
        <v>35</v>
      </c>
      <c r="L107" s="49">
        <f t="shared" si="11"/>
        <v>-45.714285714285715</v>
      </c>
      <c r="M107" s="33">
        <f t="shared" si="12"/>
        <v>1.5849182515849183E-2</v>
      </c>
      <c r="N107" s="34">
        <f t="shared" si="13"/>
        <v>2.9963444597590937E-2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-16.666666666666664</v>
      </c>
      <c r="D108" s="48"/>
      <c r="E108" s="20">
        <v>8</v>
      </c>
      <c r="F108" s="14">
        <v>7</v>
      </c>
      <c r="G108" s="49">
        <f t="shared" si="8"/>
        <v>14.285714285714285</v>
      </c>
      <c r="H108" s="33">
        <f t="shared" si="9"/>
        <v>2.62501640635254E-2</v>
      </c>
      <c r="I108" s="33">
        <f t="shared" si="10"/>
        <v>2.084574151280524E-2</v>
      </c>
      <c r="J108" s="20">
        <v>15</v>
      </c>
      <c r="K108" s="14">
        <v>18</v>
      </c>
      <c r="L108" s="49">
        <f t="shared" si="11"/>
        <v>-16.666666666666664</v>
      </c>
      <c r="M108" s="33">
        <f t="shared" si="12"/>
        <v>1.2512512512512512E-2</v>
      </c>
      <c r="N108" s="34">
        <f t="shared" si="13"/>
        <v>1.5409771507332484E-2</v>
      </c>
    </row>
    <row r="109" spans="1:14" ht="14.25" hidden="1" outlineLevel="1" x14ac:dyDescent="0.25">
      <c r="A109" s="36"/>
      <c r="B109" s="50" t="s">
        <v>123</v>
      </c>
      <c r="C109" s="42" t="str">
        <f t="shared" si="7"/>
        <v/>
      </c>
      <c r="D109" s="48"/>
      <c r="E109" s="20">
        <v>0</v>
      </c>
      <c r="F109" s="14">
        <v>0</v>
      </c>
      <c r="G109" s="49" t="str">
        <f t="shared" si="8"/>
        <v/>
      </c>
      <c r="H109" s="33" t="str">
        <f t="shared" si="9"/>
        <v/>
      </c>
      <c r="I109" s="33" t="str">
        <f t="shared" si="10"/>
        <v/>
      </c>
      <c r="J109" s="20">
        <v>11</v>
      </c>
      <c r="K109" s="14">
        <v>0</v>
      </c>
      <c r="L109" s="49" t="str">
        <f t="shared" si="11"/>
        <v/>
      </c>
      <c r="M109" s="33">
        <f t="shared" si="12"/>
        <v>9.1758425091758421E-3</v>
      </c>
      <c r="N109" s="34" t="str">
        <f t="shared" si="13"/>
        <v/>
      </c>
    </row>
    <row r="110" spans="1:14" ht="14.25" hidden="1" outlineLevel="1" x14ac:dyDescent="0.25">
      <c r="A110" s="36"/>
      <c r="B110" s="50" t="s">
        <v>121</v>
      </c>
      <c r="C110" s="42" t="str">
        <f t="shared" si="7"/>
        <v/>
      </c>
      <c r="D110" s="48"/>
      <c r="E110" s="20">
        <v>0</v>
      </c>
      <c r="F110" s="14">
        <v>0</v>
      </c>
      <c r="G110" s="49" t="str">
        <f t="shared" si="8"/>
        <v/>
      </c>
      <c r="H110" s="33" t="str">
        <f t="shared" si="9"/>
        <v/>
      </c>
      <c r="I110" s="33" t="str">
        <f t="shared" si="10"/>
        <v/>
      </c>
      <c r="J110" s="20">
        <v>8</v>
      </c>
      <c r="K110" s="14">
        <v>0</v>
      </c>
      <c r="L110" s="49" t="str">
        <f t="shared" si="11"/>
        <v/>
      </c>
      <c r="M110" s="33">
        <f t="shared" si="12"/>
        <v>6.6733400066733405E-3</v>
      </c>
      <c r="N110" s="34" t="str">
        <f t="shared" si="13"/>
        <v/>
      </c>
    </row>
    <row r="111" spans="1:14" ht="14.25" hidden="1" outlineLevel="1" x14ac:dyDescent="0.25">
      <c r="A111" s="36"/>
      <c r="B111" s="50" t="s">
        <v>124</v>
      </c>
      <c r="C111" s="42">
        <f t="shared" si="7"/>
        <v>-22.222222222222221</v>
      </c>
      <c r="D111" s="48"/>
      <c r="E111" s="20">
        <v>2</v>
      </c>
      <c r="F111" s="14">
        <v>1</v>
      </c>
      <c r="G111" s="49">
        <f t="shared" si="8"/>
        <v>100</v>
      </c>
      <c r="H111" s="33">
        <f t="shared" si="9"/>
        <v>6.5625410158813499E-3</v>
      </c>
      <c r="I111" s="33">
        <f t="shared" si="10"/>
        <v>2.9779630732578916E-3</v>
      </c>
      <c r="J111" s="20">
        <v>7</v>
      </c>
      <c r="K111" s="14">
        <v>9</v>
      </c>
      <c r="L111" s="49">
        <f t="shared" si="11"/>
        <v>-22.222222222222221</v>
      </c>
      <c r="M111" s="33">
        <f t="shared" si="12"/>
        <v>5.8391725058391727E-3</v>
      </c>
      <c r="N111" s="34">
        <f t="shared" si="13"/>
        <v>7.7048857536662421E-3</v>
      </c>
    </row>
    <row r="112" spans="1:14" ht="14.25" hidden="1" outlineLevel="1" x14ac:dyDescent="0.25">
      <c r="A112" s="36"/>
      <c r="B112" s="50" t="s">
        <v>109</v>
      </c>
      <c r="C112" s="42" t="str">
        <f t="shared" si="7"/>
        <v/>
      </c>
      <c r="D112" s="48"/>
      <c r="E112" s="20">
        <v>2</v>
      </c>
      <c r="F112" s="14">
        <v>0</v>
      </c>
      <c r="G112" s="49" t="str">
        <f t="shared" si="8"/>
        <v/>
      </c>
      <c r="H112" s="33">
        <f t="shared" si="9"/>
        <v>6.5625410158813499E-3</v>
      </c>
      <c r="I112" s="33" t="str">
        <f t="shared" si="10"/>
        <v/>
      </c>
      <c r="J112" s="20">
        <v>6</v>
      </c>
      <c r="K112" s="14">
        <v>0</v>
      </c>
      <c r="L112" s="49" t="str">
        <f t="shared" si="11"/>
        <v/>
      </c>
      <c r="M112" s="33">
        <f t="shared" si="12"/>
        <v>5.005005005005005E-3</v>
      </c>
      <c r="N112" s="34" t="str">
        <f t="shared" si="13"/>
        <v/>
      </c>
    </row>
    <row r="113" spans="1:14" ht="14.25" hidden="1" outlineLevel="1" x14ac:dyDescent="0.25">
      <c r="A113" s="36"/>
      <c r="B113" s="50" t="s">
        <v>125</v>
      </c>
      <c r="C113" s="42">
        <f t="shared" si="7"/>
        <v>-68.75</v>
      </c>
      <c r="D113" s="48"/>
      <c r="E113" s="20">
        <v>2</v>
      </c>
      <c r="F113" s="14">
        <v>4</v>
      </c>
      <c r="G113" s="49">
        <f t="shared" si="8"/>
        <v>-50</v>
      </c>
      <c r="H113" s="33">
        <f t="shared" si="9"/>
        <v>6.5625410158813499E-3</v>
      </c>
      <c r="I113" s="33">
        <f t="shared" si="10"/>
        <v>1.1911852293031567E-2</v>
      </c>
      <c r="J113" s="20">
        <v>5</v>
      </c>
      <c r="K113" s="14">
        <v>16</v>
      </c>
      <c r="L113" s="49">
        <f t="shared" si="11"/>
        <v>-68.75</v>
      </c>
      <c r="M113" s="33">
        <f t="shared" si="12"/>
        <v>4.170837504170838E-3</v>
      </c>
      <c r="N113" s="34">
        <f t="shared" si="13"/>
        <v>1.3697574673184429E-2</v>
      </c>
    </row>
    <row r="114" spans="1:14" ht="14.25" hidden="1" outlineLevel="1" x14ac:dyDescent="0.25">
      <c r="A114" s="36"/>
      <c r="B114" s="50" t="s">
        <v>111</v>
      </c>
      <c r="C114" s="42" t="str">
        <f t="shared" si="7"/>
        <v/>
      </c>
      <c r="D114" s="48"/>
      <c r="E114" s="20">
        <v>2</v>
      </c>
      <c r="F114" s="14">
        <v>0</v>
      </c>
      <c r="G114" s="49" t="str">
        <f t="shared" si="8"/>
        <v/>
      </c>
      <c r="H114" s="33">
        <f t="shared" si="9"/>
        <v>6.5625410158813499E-3</v>
      </c>
      <c r="I114" s="33" t="str">
        <f t="shared" si="10"/>
        <v/>
      </c>
      <c r="J114" s="20">
        <v>5</v>
      </c>
      <c r="K114" s="14">
        <v>0</v>
      </c>
      <c r="L114" s="49" t="str">
        <f t="shared" si="11"/>
        <v/>
      </c>
      <c r="M114" s="33">
        <f t="shared" si="12"/>
        <v>4.170837504170838E-3</v>
      </c>
      <c r="N114" s="34" t="str">
        <f t="shared" si="13"/>
        <v/>
      </c>
    </row>
    <row r="115" spans="1:14" ht="14.25" hidden="1" outlineLevel="1" x14ac:dyDescent="0.25">
      <c r="A115" s="36"/>
      <c r="B115" s="50" t="s">
        <v>115</v>
      </c>
      <c r="C115" s="42" t="str">
        <f t="shared" si="7"/>
        <v/>
      </c>
      <c r="D115" s="48"/>
      <c r="E115" s="20">
        <v>1</v>
      </c>
      <c r="F115" s="14">
        <v>0</v>
      </c>
      <c r="G115" s="49" t="str">
        <f t="shared" si="8"/>
        <v/>
      </c>
      <c r="H115" s="33">
        <f t="shared" si="9"/>
        <v>3.281270507940675E-3</v>
      </c>
      <c r="I115" s="33" t="str">
        <f t="shared" si="10"/>
        <v/>
      </c>
      <c r="J115" s="20">
        <v>4</v>
      </c>
      <c r="K115" s="14">
        <v>0</v>
      </c>
      <c r="L115" s="49" t="str">
        <f t="shared" si="11"/>
        <v/>
      </c>
      <c r="M115" s="33">
        <f t="shared" si="12"/>
        <v>3.3366700033366703E-3</v>
      </c>
      <c r="N115" s="34" t="str">
        <f t="shared" si="13"/>
        <v/>
      </c>
    </row>
    <row r="116" spans="1:14" ht="14.25" hidden="1" outlineLevel="1" x14ac:dyDescent="0.25">
      <c r="A116" s="36"/>
      <c r="B116" s="50" t="s">
        <v>108</v>
      </c>
      <c r="C116" s="42" t="str">
        <f t="shared" si="7"/>
        <v/>
      </c>
      <c r="D116" s="48"/>
      <c r="E116" s="20">
        <v>1</v>
      </c>
      <c r="F116" s="14">
        <v>0</v>
      </c>
      <c r="G116" s="49" t="str">
        <f t="shared" si="8"/>
        <v/>
      </c>
      <c r="H116" s="33">
        <f t="shared" si="9"/>
        <v>3.281270507940675E-3</v>
      </c>
      <c r="I116" s="33" t="str">
        <f t="shared" si="10"/>
        <v/>
      </c>
      <c r="J116" s="20">
        <v>3</v>
      </c>
      <c r="K116" s="14">
        <v>0</v>
      </c>
      <c r="L116" s="49" t="str">
        <f t="shared" si="11"/>
        <v/>
      </c>
      <c r="M116" s="33">
        <f t="shared" si="12"/>
        <v>2.5025025025025025E-3</v>
      </c>
      <c r="N116" s="34" t="str">
        <f t="shared" si="13"/>
        <v/>
      </c>
    </row>
    <row r="117" spans="1:14" ht="14.25" hidden="1" outlineLevel="1" x14ac:dyDescent="0.25">
      <c r="A117" s="36"/>
      <c r="B117" s="50" t="s">
        <v>126</v>
      </c>
      <c r="C117" s="42">
        <f t="shared" si="7"/>
        <v>0</v>
      </c>
      <c r="D117" s="48"/>
      <c r="E117" s="20">
        <v>1</v>
      </c>
      <c r="F117" s="14">
        <v>1</v>
      </c>
      <c r="G117" s="49">
        <f t="shared" si="8"/>
        <v>0</v>
      </c>
      <c r="H117" s="33">
        <f t="shared" si="9"/>
        <v>3.281270507940675E-3</v>
      </c>
      <c r="I117" s="33">
        <f t="shared" si="10"/>
        <v>2.9779630732578916E-3</v>
      </c>
      <c r="J117" s="20">
        <v>2</v>
      </c>
      <c r="K117" s="14">
        <v>2</v>
      </c>
      <c r="L117" s="49">
        <f t="shared" si="11"/>
        <v>0</v>
      </c>
      <c r="M117" s="33">
        <f t="shared" si="12"/>
        <v>1.6683350016683351E-3</v>
      </c>
      <c r="N117" s="34">
        <f t="shared" si="13"/>
        <v>1.7121968341480536E-3</v>
      </c>
    </row>
    <row r="118" spans="1:14" ht="14.25" hidden="1" outlineLevel="1" x14ac:dyDescent="0.25">
      <c r="A118" s="36"/>
      <c r="B118" s="50" t="s">
        <v>117</v>
      </c>
      <c r="C118" s="42" t="str">
        <f t="shared" si="7"/>
        <v/>
      </c>
      <c r="D118" s="48"/>
      <c r="E118" s="20">
        <v>0</v>
      </c>
      <c r="F118" s="14">
        <v>0</v>
      </c>
      <c r="G118" s="49" t="str">
        <f t="shared" si="8"/>
        <v/>
      </c>
      <c r="H118" s="33" t="str">
        <f t="shared" si="9"/>
        <v/>
      </c>
      <c r="I118" s="33" t="str">
        <f t="shared" si="10"/>
        <v/>
      </c>
      <c r="J118" s="20">
        <v>2</v>
      </c>
      <c r="K118" s="14">
        <v>0</v>
      </c>
      <c r="L118" s="49" t="str">
        <f t="shared" si="11"/>
        <v/>
      </c>
      <c r="M118" s="33">
        <f t="shared" si="12"/>
        <v>1.6683350016683351E-3</v>
      </c>
      <c r="N118" s="34" t="str">
        <f t="shared" si="13"/>
        <v/>
      </c>
    </row>
    <row r="119" spans="1:14" ht="14.25" hidden="1" outlineLevel="1" x14ac:dyDescent="0.25">
      <c r="A119" s="36"/>
      <c r="B119" s="50" t="s">
        <v>127</v>
      </c>
      <c r="C119" s="42">
        <f t="shared" si="7"/>
        <v>0</v>
      </c>
      <c r="D119" s="48"/>
      <c r="E119" s="20">
        <v>0</v>
      </c>
      <c r="F119" s="14">
        <v>1</v>
      </c>
      <c r="G119" s="49">
        <f t="shared" si="8"/>
        <v>-100</v>
      </c>
      <c r="H119" s="33" t="str">
        <f t="shared" si="9"/>
        <v/>
      </c>
      <c r="I119" s="33">
        <f t="shared" si="10"/>
        <v>2.9779630732578916E-3</v>
      </c>
      <c r="J119" s="20">
        <v>1</v>
      </c>
      <c r="K119" s="14">
        <v>1</v>
      </c>
      <c r="L119" s="49">
        <f t="shared" si="11"/>
        <v>0</v>
      </c>
      <c r="M119" s="33">
        <f t="shared" si="12"/>
        <v>8.3416750083416757E-4</v>
      </c>
      <c r="N119" s="34">
        <f t="shared" si="13"/>
        <v>8.5609841707402681E-4</v>
      </c>
    </row>
    <row r="120" spans="1:14" ht="14.25" hidden="1" outlineLevel="1" x14ac:dyDescent="0.25">
      <c r="A120" s="36"/>
      <c r="B120" s="50" t="s">
        <v>112</v>
      </c>
      <c r="C120" s="42" t="str">
        <f t="shared" si="7"/>
        <v/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1</v>
      </c>
      <c r="K120" s="14">
        <v>0</v>
      </c>
      <c r="L120" s="49" t="str">
        <f t="shared" si="11"/>
        <v/>
      </c>
      <c r="M120" s="33">
        <f t="shared" si="12"/>
        <v>8.3416750083416757E-4</v>
      </c>
      <c r="N120" s="34" t="str">
        <f t="shared" si="13"/>
        <v/>
      </c>
    </row>
    <row r="121" spans="1:14" ht="14.25" hidden="1" outlineLevel="1" x14ac:dyDescent="0.25">
      <c r="A121" s="36"/>
      <c r="B121" s="50" t="s">
        <v>128</v>
      </c>
      <c r="C121" s="42">
        <f t="shared" si="7"/>
        <v>-100</v>
      </c>
      <c r="D121" s="48"/>
      <c r="E121" s="20">
        <v>0</v>
      </c>
      <c r="F121" s="14">
        <v>1</v>
      </c>
      <c r="G121" s="49">
        <f t="shared" si="8"/>
        <v>-100</v>
      </c>
      <c r="H121" s="33" t="str">
        <f t="shared" si="9"/>
        <v/>
      </c>
      <c r="I121" s="33">
        <f t="shared" si="10"/>
        <v>2.9779630732578916E-3</v>
      </c>
      <c r="J121" s="20">
        <v>0</v>
      </c>
      <c r="K121" s="14">
        <v>3</v>
      </c>
      <c r="L121" s="49">
        <f t="shared" si="11"/>
        <v>-100</v>
      </c>
      <c r="M121" s="33" t="str">
        <f t="shared" si="12"/>
        <v/>
      </c>
      <c r="N121" s="34">
        <f t="shared" si="13"/>
        <v>2.5682952512220804E-3</v>
      </c>
    </row>
    <row r="122" spans="1:14" ht="14.25" collapsed="1" x14ac:dyDescent="0.25">
      <c r="A122" s="36" t="s">
        <v>129</v>
      </c>
      <c r="B122" s="1" t="s">
        <v>130</v>
      </c>
      <c r="C122" s="42">
        <f t="shared" si="7"/>
        <v>6.0992086469793474</v>
      </c>
      <c r="D122" s="48"/>
      <c r="E122" s="20">
        <v>1666</v>
      </c>
      <c r="F122" s="14">
        <v>1561</v>
      </c>
      <c r="G122" s="49">
        <f t="shared" si="8"/>
        <v>6.7264573991031389</v>
      </c>
      <c r="H122" s="33">
        <f t="shared" si="9"/>
        <v>5.4665966662291643</v>
      </c>
      <c r="I122" s="33">
        <f t="shared" si="10"/>
        <v>4.6486003573555683</v>
      </c>
      <c r="J122" s="20">
        <v>5497</v>
      </c>
      <c r="K122" s="14">
        <v>5181</v>
      </c>
      <c r="L122" s="49">
        <f t="shared" si="11"/>
        <v>6.0992086469793474</v>
      </c>
      <c r="M122" s="33">
        <f t="shared" si="12"/>
        <v>4.5854187520854195</v>
      </c>
      <c r="N122" s="34">
        <f t="shared" si="13"/>
        <v>4.4354458988605332</v>
      </c>
    </row>
    <row r="123" spans="1:14" ht="14.25" hidden="1" outlineLevel="1" x14ac:dyDescent="0.25">
      <c r="A123" s="36"/>
      <c r="B123" s="50" t="s">
        <v>131</v>
      </c>
      <c r="C123" s="42">
        <f t="shared" si="7"/>
        <v>6.0289855072463769</v>
      </c>
      <c r="D123" s="48"/>
      <c r="E123" s="20">
        <v>466</v>
      </c>
      <c r="F123" s="14">
        <v>577</v>
      </c>
      <c r="G123" s="49">
        <f t="shared" si="8"/>
        <v>-19.237435008665511</v>
      </c>
      <c r="H123" s="33">
        <f t="shared" si="9"/>
        <v>1.5290720567003544</v>
      </c>
      <c r="I123" s="33">
        <f t="shared" si="10"/>
        <v>1.7182846932698035</v>
      </c>
      <c r="J123" s="20">
        <v>1829</v>
      </c>
      <c r="K123" s="14">
        <v>1725</v>
      </c>
      <c r="L123" s="49">
        <f t="shared" si="11"/>
        <v>6.0289855072463769</v>
      </c>
      <c r="M123" s="33">
        <f t="shared" si="12"/>
        <v>1.5256923590256923</v>
      </c>
      <c r="N123" s="34">
        <f t="shared" si="13"/>
        <v>1.4767697694526964</v>
      </c>
    </row>
    <row r="124" spans="1:14" ht="14.25" hidden="1" outlineLevel="1" x14ac:dyDescent="0.25">
      <c r="A124" s="36"/>
      <c r="B124" s="50" t="s">
        <v>132</v>
      </c>
      <c r="C124" s="42">
        <f t="shared" si="7"/>
        <v>-3.4104046242774562</v>
      </c>
      <c r="D124" s="48"/>
      <c r="E124" s="20">
        <v>574</v>
      </c>
      <c r="F124" s="14">
        <v>551</v>
      </c>
      <c r="G124" s="49">
        <f t="shared" si="8"/>
        <v>4.1742286751361162</v>
      </c>
      <c r="H124" s="33">
        <f t="shared" si="9"/>
        <v>1.8834492715579472</v>
      </c>
      <c r="I124" s="33">
        <f t="shared" si="10"/>
        <v>1.6408576533650983</v>
      </c>
      <c r="J124" s="20">
        <v>1671</v>
      </c>
      <c r="K124" s="14">
        <v>1730</v>
      </c>
      <c r="L124" s="49">
        <f t="shared" si="11"/>
        <v>-3.4104046242774562</v>
      </c>
      <c r="M124" s="33">
        <f t="shared" si="12"/>
        <v>1.3938938938938938</v>
      </c>
      <c r="N124" s="34">
        <f t="shared" si="13"/>
        <v>1.4810502615380665</v>
      </c>
    </row>
    <row r="125" spans="1:14" ht="14.25" hidden="1" outlineLevel="1" x14ac:dyDescent="0.25">
      <c r="A125" s="36"/>
      <c r="B125" s="50" t="s">
        <v>133</v>
      </c>
      <c r="C125" s="42">
        <f t="shared" si="7"/>
        <v>-3.7076271186440675</v>
      </c>
      <c r="D125" s="48"/>
      <c r="E125" s="20">
        <v>253</v>
      </c>
      <c r="F125" s="14">
        <v>242</v>
      </c>
      <c r="G125" s="49">
        <f t="shared" si="8"/>
        <v>4.5454545454545459</v>
      </c>
      <c r="H125" s="33">
        <f t="shared" si="9"/>
        <v>0.83016143850899071</v>
      </c>
      <c r="I125" s="33">
        <f t="shared" si="10"/>
        <v>0.72066706372840983</v>
      </c>
      <c r="J125" s="20">
        <v>909</v>
      </c>
      <c r="K125" s="14">
        <v>944</v>
      </c>
      <c r="L125" s="49">
        <f t="shared" si="11"/>
        <v>-3.7076271186440675</v>
      </c>
      <c r="M125" s="33">
        <f t="shared" si="12"/>
        <v>0.75825825825825832</v>
      </c>
      <c r="N125" s="34">
        <f t="shared" si="13"/>
        <v>0.80815690571788146</v>
      </c>
    </row>
    <row r="126" spans="1:14" ht="14.25" hidden="1" outlineLevel="1" x14ac:dyDescent="0.25">
      <c r="A126" s="36"/>
      <c r="B126" s="50" t="s">
        <v>134</v>
      </c>
      <c r="C126" s="42">
        <f t="shared" si="7"/>
        <v>23.917995444191344</v>
      </c>
      <c r="D126" s="48"/>
      <c r="E126" s="20">
        <v>147</v>
      </c>
      <c r="F126" s="14">
        <v>103</v>
      </c>
      <c r="G126" s="49">
        <f t="shared" si="8"/>
        <v>42.718446601941743</v>
      </c>
      <c r="H126" s="33">
        <f t="shared" si="9"/>
        <v>0.48234676466727916</v>
      </c>
      <c r="I126" s="33">
        <f t="shared" si="10"/>
        <v>0.30673019654556283</v>
      </c>
      <c r="J126" s="20">
        <v>544</v>
      </c>
      <c r="K126" s="14">
        <v>439</v>
      </c>
      <c r="L126" s="49">
        <f t="shared" si="11"/>
        <v>23.917995444191344</v>
      </c>
      <c r="M126" s="33">
        <f t="shared" si="12"/>
        <v>0.45378712045378716</v>
      </c>
      <c r="N126" s="34">
        <f t="shared" si="13"/>
        <v>0.37582720509549777</v>
      </c>
    </row>
    <row r="127" spans="1:14" ht="14.25" hidden="1" outlineLevel="1" x14ac:dyDescent="0.25">
      <c r="A127" s="36"/>
      <c r="B127" s="50" t="s">
        <v>135</v>
      </c>
      <c r="C127" s="42" t="str">
        <f t="shared" si="7"/>
        <v/>
      </c>
      <c r="D127" s="48"/>
      <c r="E127" s="20">
        <v>162</v>
      </c>
      <c r="F127" s="14">
        <v>0</v>
      </c>
      <c r="G127" s="49" t="str">
        <f t="shared" si="8"/>
        <v/>
      </c>
      <c r="H127" s="33">
        <f t="shared" si="9"/>
        <v>0.53156582228638927</v>
      </c>
      <c r="I127" s="33" t="str">
        <f t="shared" si="10"/>
        <v/>
      </c>
      <c r="J127" s="20">
        <v>286</v>
      </c>
      <c r="K127" s="14">
        <v>0</v>
      </c>
      <c r="L127" s="49" t="str">
        <f t="shared" si="11"/>
        <v/>
      </c>
      <c r="M127" s="33">
        <f t="shared" si="12"/>
        <v>0.23857190523857191</v>
      </c>
      <c r="N127" s="34" t="str">
        <f t="shared" si="13"/>
        <v/>
      </c>
    </row>
    <row r="128" spans="1:14" ht="14.25" hidden="1" outlineLevel="1" x14ac:dyDescent="0.25">
      <c r="A128" s="36"/>
      <c r="B128" s="50" t="s">
        <v>136</v>
      </c>
      <c r="C128" s="42">
        <f t="shared" si="7"/>
        <v>-24.067796610169491</v>
      </c>
      <c r="D128" s="48"/>
      <c r="E128" s="20">
        <v>35</v>
      </c>
      <c r="F128" s="14">
        <v>85</v>
      </c>
      <c r="G128" s="49">
        <f t="shared" si="8"/>
        <v>-58.82352941176471</v>
      </c>
      <c r="H128" s="33">
        <f t="shared" si="9"/>
        <v>0.11484446777792362</v>
      </c>
      <c r="I128" s="33">
        <f t="shared" si="10"/>
        <v>0.2531268612269208</v>
      </c>
      <c r="J128" s="20">
        <v>224</v>
      </c>
      <c r="K128" s="14">
        <v>295</v>
      </c>
      <c r="L128" s="49">
        <f t="shared" si="11"/>
        <v>-24.067796610169491</v>
      </c>
      <c r="M128" s="33">
        <f t="shared" si="12"/>
        <v>0.18685352018685353</v>
      </c>
      <c r="N128" s="34">
        <f t="shared" si="13"/>
        <v>0.2525490330368379</v>
      </c>
    </row>
    <row r="129" spans="1:14" ht="14.25" hidden="1" outlineLevel="1" x14ac:dyDescent="0.25">
      <c r="A129" s="36"/>
      <c r="B129" s="50" t="s">
        <v>137</v>
      </c>
      <c r="C129" s="42">
        <f t="shared" si="7"/>
        <v>-30.232558139534881</v>
      </c>
      <c r="D129" s="48"/>
      <c r="E129" s="20">
        <v>25</v>
      </c>
      <c r="F129" s="14">
        <v>3</v>
      </c>
      <c r="G129" s="49">
        <f t="shared" si="8"/>
        <v>733.33333333333326</v>
      </c>
      <c r="H129" s="33">
        <f t="shared" si="9"/>
        <v>8.2031762698516864E-2</v>
      </c>
      <c r="I129" s="33">
        <f t="shared" si="10"/>
        <v>8.9338892197736736E-3</v>
      </c>
      <c r="J129" s="20">
        <v>30</v>
      </c>
      <c r="K129" s="14">
        <v>43</v>
      </c>
      <c r="L129" s="49">
        <f t="shared" si="11"/>
        <v>-30.232558139534881</v>
      </c>
      <c r="M129" s="33">
        <f t="shared" si="12"/>
        <v>2.5025025025025023E-2</v>
      </c>
      <c r="N129" s="34">
        <f t="shared" si="13"/>
        <v>3.6812231934183155E-2</v>
      </c>
    </row>
    <row r="130" spans="1:14" ht="14.25" hidden="1" outlineLevel="1" x14ac:dyDescent="0.25">
      <c r="A130" s="36"/>
      <c r="B130" s="50" t="s">
        <v>138</v>
      </c>
      <c r="C130" s="42">
        <f t="shared" si="7"/>
        <v>-20</v>
      </c>
      <c r="D130" s="48"/>
      <c r="E130" s="20">
        <v>4</v>
      </c>
      <c r="F130" s="14">
        <v>0</v>
      </c>
      <c r="G130" s="49" t="str">
        <f t="shared" si="8"/>
        <v/>
      </c>
      <c r="H130" s="33">
        <f t="shared" si="9"/>
        <v>1.31250820317627E-2</v>
      </c>
      <c r="I130" s="33" t="str">
        <f t="shared" si="10"/>
        <v/>
      </c>
      <c r="J130" s="20">
        <v>4</v>
      </c>
      <c r="K130" s="14">
        <v>5</v>
      </c>
      <c r="L130" s="49">
        <f t="shared" si="11"/>
        <v>-20</v>
      </c>
      <c r="M130" s="33">
        <f t="shared" si="12"/>
        <v>3.3366700033366703E-3</v>
      </c>
      <c r="N130" s="34">
        <f t="shared" si="13"/>
        <v>4.280492085370134E-3</v>
      </c>
    </row>
    <row r="131" spans="1:14" ht="14.25" collapsed="1" x14ac:dyDescent="0.25">
      <c r="A131" s="36" t="s">
        <v>139</v>
      </c>
      <c r="B131" s="1" t="s">
        <v>140</v>
      </c>
      <c r="C131" s="42">
        <f t="shared" si="7"/>
        <v>17.377567140600316</v>
      </c>
      <c r="D131" s="48"/>
      <c r="E131" s="20">
        <v>940</v>
      </c>
      <c r="F131" s="14">
        <v>1001</v>
      </c>
      <c r="G131" s="49">
        <f t="shared" si="8"/>
        <v>-6.0939060939060941</v>
      </c>
      <c r="H131" s="33">
        <f t="shared" si="9"/>
        <v>3.0843942774642343</v>
      </c>
      <c r="I131" s="33">
        <f t="shared" si="10"/>
        <v>2.9809410363311493</v>
      </c>
      <c r="J131" s="20">
        <v>4458</v>
      </c>
      <c r="K131" s="14">
        <v>3798</v>
      </c>
      <c r="L131" s="49">
        <f t="shared" si="11"/>
        <v>17.377567140600316</v>
      </c>
      <c r="M131" s="33">
        <f t="shared" si="12"/>
        <v>3.7187187187187187</v>
      </c>
      <c r="N131" s="34">
        <f t="shared" si="13"/>
        <v>3.2514617880471537</v>
      </c>
    </row>
    <row r="132" spans="1:14" ht="14.25" hidden="1" outlineLevel="1" x14ac:dyDescent="0.25">
      <c r="A132" s="36"/>
      <c r="B132" s="50" t="s">
        <v>141</v>
      </c>
      <c r="C132" s="42">
        <f t="shared" si="7"/>
        <v>-7.9646017699115044</v>
      </c>
      <c r="D132" s="48"/>
      <c r="E132" s="20">
        <v>289</v>
      </c>
      <c r="F132" s="14">
        <v>282</v>
      </c>
      <c r="G132" s="49">
        <f t="shared" si="8"/>
        <v>2.4822695035460995</v>
      </c>
      <c r="H132" s="33">
        <f t="shared" si="9"/>
        <v>0.94828717679485486</v>
      </c>
      <c r="I132" s="33">
        <f t="shared" si="10"/>
        <v>0.83978558665872538</v>
      </c>
      <c r="J132" s="20">
        <v>1144</v>
      </c>
      <c r="K132" s="14">
        <v>1243</v>
      </c>
      <c r="L132" s="49">
        <f t="shared" si="11"/>
        <v>-7.9646017699115044</v>
      </c>
      <c r="M132" s="33">
        <f t="shared" si="12"/>
        <v>0.95428762095428765</v>
      </c>
      <c r="N132" s="34">
        <f t="shared" si="13"/>
        <v>1.0641303324230154</v>
      </c>
    </row>
    <row r="133" spans="1:14" ht="14.25" hidden="1" outlineLevel="1" x14ac:dyDescent="0.25">
      <c r="A133" s="36"/>
      <c r="B133" s="50" t="s">
        <v>142</v>
      </c>
      <c r="C133" s="42">
        <f t="shared" si="7"/>
        <v>72.234762979683978</v>
      </c>
      <c r="D133" s="48"/>
      <c r="E133" s="20">
        <v>112</v>
      </c>
      <c r="F133" s="14">
        <v>168</v>
      </c>
      <c r="G133" s="49">
        <f t="shared" si="8"/>
        <v>-33.333333333333329</v>
      </c>
      <c r="H133" s="33">
        <f t="shared" si="9"/>
        <v>0.36750229688935554</v>
      </c>
      <c r="I133" s="33">
        <f t="shared" si="10"/>
        <v>0.50029779630732574</v>
      </c>
      <c r="J133" s="20">
        <v>763</v>
      </c>
      <c r="K133" s="14">
        <v>443</v>
      </c>
      <c r="L133" s="49">
        <f t="shared" si="11"/>
        <v>72.234762979683978</v>
      </c>
      <c r="M133" s="33">
        <f t="shared" si="12"/>
        <v>0.63646980313646984</v>
      </c>
      <c r="N133" s="34">
        <f t="shared" si="13"/>
        <v>0.37925159876379388</v>
      </c>
    </row>
    <row r="134" spans="1:14" ht="14.25" hidden="1" outlineLevel="1" x14ac:dyDescent="0.25">
      <c r="A134" s="36"/>
      <c r="B134" s="50" t="s">
        <v>143</v>
      </c>
      <c r="C134" s="42">
        <f t="shared" si="7"/>
        <v>-11.127379209370424</v>
      </c>
      <c r="D134" s="48"/>
      <c r="E134" s="20">
        <v>89</v>
      </c>
      <c r="F134" s="14">
        <v>157</v>
      </c>
      <c r="G134" s="49">
        <f t="shared" si="8"/>
        <v>-43.312101910828027</v>
      </c>
      <c r="H134" s="33">
        <f t="shared" si="9"/>
        <v>0.29203307520672001</v>
      </c>
      <c r="I134" s="33">
        <f t="shared" si="10"/>
        <v>0.46754020250148898</v>
      </c>
      <c r="J134" s="20">
        <v>607</v>
      </c>
      <c r="K134" s="14">
        <v>683</v>
      </c>
      <c r="L134" s="49">
        <f t="shared" si="11"/>
        <v>-11.127379209370424</v>
      </c>
      <c r="M134" s="33">
        <f t="shared" si="12"/>
        <v>0.50633967300633964</v>
      </c>
      <c r="N134" s="34">
        <f t="shared" si="13"/>
        <v>0.5847152188615603</v>
      </c>
    </row>
    <row r="135" spans="1:14" ht="14.25" hidden="1" outlineLevel="1" x14ac:dyDescent="0.25">
      <c r="A135" s="36"/>
      <c r="B135" s="50" t="s">
        <v>144</v>
      </c>
      <c r="C135" s="42">
        <f t="shared" si="7"/>
        <v>-12.859884836852206</v>
      </c>
      <c r="D135" s="48"/>
      <c r="E135" s="20">
        <v>81</v>
      </c>
      <c r="F135" s="14">
        <v>120</v>
      </c>
      <c r="G135" s="49">
        <f t="shared" si="8"/>
        <v>-32.5</v>
      </c>
      <c r="H135" s="33">
        <f t="shared" si="9"/>
        <v>0.26578291114319463</v>
      </c>
      <c r="I135" s="33">
        <f t="shared" si="10"/>
        <v>0.35735556879094699</v>
      </c>
      <c r="J135" s="20">
        <v>454</v>
      </c>
      <c r="K135" s="14">
        <v>521</v>
      </c>
      <c r="L135" s="49">
        <f t="shared" si="11"/>
        <v>-12.859884836852206</v>
      </c>
      <c r="M135" s="33">
        <f t="shared" si="12"/>
        <v>0.37871204537871206</v>
      </c>
      <c r="N135" s="34">
        <f t="shared" si="13"/>
        <v>0.44602727529556802</v>
      </c>
    </row>
    <row r="136" spans="1:14" ht="14.25" hidden="1" outlineLevel="1" x14ac:dyDescent="0.25">
      <c r="A136" s="36"/>
      <c r="B136" s="50" t="s">
        <v>145</v>
      </c>
      <c r="C136" s="42">
        <f t="shared" si="7"/>
        <v>-4.4776119402985071</v>
      </c>
      <c r="D136" s="48"/>
      <c r="E136" s="20">
        <v>50</v>
      </c>
      <c r="F136" s="14">
        <v>81</v>
      </c>
      <c r="G136" s="49">
        <f t="shared" si="8"/>
        <v>-38.271604938271601</v>
      </c>
      <c r="H136" s="33">
        <f t="shared" si="9"/>
        <v>0.16406352539703373</v>
      </c>
      <c r="I136" s="33">
        <f t="shared" si="10"/>
        <v>0.24121500893388922</v>
      </c>
      <c r="J136" s="20">
        <v>256</v>
      </c>
      <c r="K136" s="14">
        <v>268</v>
      </c>
      <c r="L136" s="49">
        <f t="shared" si="11"/>
        <v>-4.4776119402985071</v>
      </c>
      <c r="M136" s="33">
        <f t="shared" si="12"/>
        <v>0.2135468802135469</v>
      </c>
      <c r="N136" s="34">
        <f t="shared" si="13"/>
        <v>0.22943437577583919</v>
      </c>
    </row>
    <row r="137" spans="1:14" ht="14.25" hidden="1" outlineLevel="1" x14ac:dyDescent="0.25">
      <c r="A137" s="36"/>
      <c r="B137" s="50" t="s">
        <v>146</v>
      </c>
      <c r="C137" s="42">
        <f t="shared" si="7"/>
        <v>12.307692307692308</v>
      </c>
      <c r="D137" s="48"/>
      <c r="E137" s="20">
        <v>107</v>
      </c>
      <c r="F137" s="14">
        <v>83</v>
      </c>
      <c r="G137" s="49">
        <f t="shared" si="8"/>
        <v>28.915662650602407</v>
      </c>
      <c r="H137" s="33">
        <f t="shared" si="9"/>
        <v>0.35109594434965219</v>
      </c>
      <c r="I137" s="33">
        <f t="shared" si="10"/>
        <v>0.24717093508040502</v>
      </c>
      <c r="J137" s="20">
        <v>219</v>
      </c>
      <c r="K137" s="14">
        <v>195</v>
      </c>
      <c r="L137" s="49">
        <f t="shared" si="11"/>
        <v>12.307692307692308</v>
      </c>
      <c r="M137" s="33">
        <f t="shared" si="12"/>
        <v>0.18268268268268267</v>
      </c>
      <c r="N137" s="34">
        <f t="shared" si="13"/>
        <v>0.16693919132943524</v>
      </c>
    </row>
    <row r="138" spans="1:14" ht="14.25" hidden="1" outlineLevel="1" x14ac:dyDescent="0.25">
      <c r="A138" s="36"/>
      <c r="B138" s="50" t="s">
        <v>147</v>
      </c>
      <c r="C138" s="42">
        <f t="shared" ref="C138:C201" si="14">IF(K138=0,"",SUM(((J138-K138)/K138)*100))</f>
        <v>480</v>
      </c>
      <c r="D138" s="48"/>
      <c r="E138" s="20">
        <v>40</v>
      </c>
      <c r="F138" s="14">
        <v>12</v>
      </c>
      <c r="G138" s="49">
        <f t="shared" ref="G138:G201" si="15">IF(F138=0,"",SUM(((E138-F138)/F138)*100))</f>
        <v>233.33333333333334</v>
      </c>
      <c r="H138" s="33">
        <f t="shared" ref="H138:H201" si="16">IF(E138=0,"",SUM((E138/CntPeriod)*100))</f>
        <v>0.131250820317627</v>
      </c>
      <c r="I138" s="33">
        <f t="shared" ref="I138:I201" si="17">IF(F138=0,"",SUM((F138/CntPeriodPrevYear)*100))</f>
        <v>3.5735556879094695E-2</v>
      </c>
      <c r="J138" s="20">
        <v>174</v>
      </c>
      <c r="K138" s="14">
        <v>30</v>
      </c>
      <c r="L138" s="49">
        <f t="shared" ref="L138:L201" si="18">IF(K138=0,"",SUM(((J138-K138)/K138)*100))</f>
        <v>480</v>
      </c>
      <c r="M138" s="33">
        <f t="shared" ref="M138:M201" si="19">IF(J138=0,"",SUM((J138/CntYearAck)*100))</f>
        <v>0.14514514514514515</v>
      </c>
      <c r="N138" s="34">
        <f t="shared" ref="N138:N201" si="20">IF(K138=0,"",SUM((K138/CntPrevYearAck)*100))</f>
        <v>2.5682952512220806E-2</v>
      </c>
    </row>
    <row r="139" spans="1:14" ht="14.25" hidden="1" outlineLevel="1" x14ac:dyDescent="0.25">
      <c r="A139" s="36"/>
      <c r="B139" s="50" t="s">
        <v>148</v>
      </c>
      <c r="C139" s="42">
        <f t="shared" si="14"/>
        <v>764.70588235294122</v>
      </c>
      <c r="D139" s="48"/>
      <c r="E139" s="20">
        <v>22</v>
      </c>
      <c r="F139" s="14">
        <v>4</v>
      </c>
      <c r="G139" s="49">
        <f t="shared" si="15"/>
        <v>450</v>
      </c>
      <c r="H139" s="33">
        <f t="shared" si="16"/>
        <v>7.2187951174694842E-2</v>
      </c>
      <c r="I139" s="33">
        <f t="shared" si="17"/>
        <v>1.1911852293031567E-2</v>
      </c>
      <c r="J139" s="20">
        <v>147</v>
      </c>
      <c r="K139" s="14">
        <v>17</v>
      </c>
      <c r="L139" s="49">
        <f t="shared" si="18"/>
        <v>764.70588235294122</v>
      </c>
      <c r="M139" s="33">
        <f t="shared" si="19"/>
        <v>0.12262262262262263</v>
      </c>
      <c r="N139" s="34">
        <f t="shared" si="20"/>
        <v>1.4553673090258457E-2</v>
      </c>
    </row>
    <row r="140" spans="1:14" ht="14.25" hidden="1" outlineLevel="1" x14ac:dyDescent="0.25">
      <c r="A140" s="36"/>
      <c r="B140" s="50" t="s">
        <v>149</v>
      </c>
      <c r="C140" s="42">
        <f t="shared" si="14"/>
        <v>-18.285714285714285</v>
      </c>
      <c r="D140" s="48"/>
      <c r="E140" s="20">
        <v>15</v>
      </c>
      <c r="F140" s="14">
        <v>29</v>
      </c>
      <c r="G140" s="49">
        <f t="shared" si="15"/>
        <v>-48.275862068965516</v>
      </c>
      <c r="H140" s="33">
        <f t="shared" si="16"/>
        <v>4.9219057619110121E-2</v>
      </c>
      <c r="I140" s="33">
        <f t="shared" si="17"/>
        <v>8.6360929124478861E-2</v>
      </c>
      <c r="J140" s="20">
        <v>143</v>
      </c>
      <c r="K140" s="14">
        <v>175</v>
      </c>
      <c r="L140" s="49">
        <f t="shared" si="18"/>
        <v>-18.285714285714285</v>
      </c>
      <c r="M140" s="33">
        <f t="shared" si="19"/>
        <v>0.11928595261928596</v>
      </c>
      <c r="N140" s="34">
        <f t="shared" si="20"/>
        <v>0.14981722298795469</v>
      </c>
    </row>
    <row r="141" spans="1:14" ht="14.25" hidden="1" outlineLevel="1" x14ac:dyDescent="0.25">
      <c r="A141" s="36"/>
      <c r="B141" s="50" t="s">
        <v>150</v>
      </c>
      <c r="C141" s="42" t="str">
        <f t="shared" si="14"/>
        <v/>
      </c>
      <c r="D141" s="48"/>
      <c r="E141" s="20">
        <v>26</v>
      </c>
      <c r="F141" s="14">
        <v>0</v>
      </c>
      <c r="G141" s="49" t="str">
        <f t="shared" si="15"/>
        <v/>
      </c>
      <c r="H141" s="33">
        <f t="shared" si="16"/>
        <v>8.5313033206457542E-2</v>
      </c>
      <c r="I141" s="33" t="str">
        <f t="shared" si="17"/>
        <v/>
      </c>
      <c r="J141" s="20">
        <v>140</v>
      </c>
      <c r="K141" s="14">
        <v>0</v>
      </c>
      <c r="L141" s="49" t="str">
        <f t="shared" si="18"/>
        <v/>
      </c>
      <c r="M141" s="33">
        <f t="shared" si="19"/>
        <v>0.11678345011678344</v>
      </c>
      <c r="N141" s="34" t="str">
        <f t="shared" si="20"/>
        <v/>
      </c>
    </row>
    <row r="142" spans="1:14" ht="14.25" hidden="1" outlineLevel="1" x14ac:dyDescent="0.25">
      <c r="A142" s="36"/>
      <c r="B142" s="50" t="s">
        <v>151</v>
      </c>
      <c r="C142" s="42">
        <f t="shared" si="14"/>
        <v>-17.751479289940828</v>
      </c>
      <c r="D142" s="48"/>
      <c r="E142" s="20">
        <v>48</v>
      </c>
      <c r="F142" s="14">
        <v>56</v>
      </c>
      <c r="G142" s="49">
        <f t="shared" si="15"/>
        <v>-14.285714285714285</v>
      </c>
      <c r="H142" s="33">
        <f t="shared" si="16"/>
        <v>0.15750098438115237</v>
      </c>
      <c r="I142" s="33">
        <f t="shared" si="17"/>
        <v>0.16676593210244192</v>
      </c>
      <c r="J142" s="20">
        <v>139</v>
      </c>
      <c r="K142" s="14">
        <v>169</v>
      </c>
      <c r="L142" s="49">
        <f t="shared" si="18"/>
        <v>-17.751479289940828</v>
      </c>
      <c r="M142" s="33">
        <f t="shared" si="19"/>
        <v>0.11594928261594928</v>
      </c>
      <c r="N142" s="34">
        <f t="shared" si="20"/>
        <v>0.14468063248551055</v>
      </c>
    </row>
    <row r="143" spans="1:14" ht="14.25" hidden="1" outlineLevel="1" x14ac:dyDescent="0.25">
      <c r="A143" s="36"/>
      <c r="B143" s="50" t="s">
        <v>152</v>
      </c>
      <c r="C143" s="42" t="str">
        <f t="shared" si="14"/>
        <v/>
      </c>
      <c r="D143" s="48"/>
      <c r="E143" s="20">
        <v>17</v>
      </c>
      <c r="F143" s="14">
        <v>0</v>
      </c>
      <c r="G143" s="49" t="str">
        <f t="shared" si="15"/>
        <v/>
      </c>
      <c r="H143" s="33">
        <f t="shared" si="16"/>
        <v>5.5781598634991464E-2</v>
      </c>
      <c r="I143" s="33" t="str">
        <f t="shared" si="17"/>
        <v/>
      </c>
      <c r="J143" s="20">
        <v>97</v>
      </c>
      <c r="K143" s="14">
        <v>0</v>
      </c>
      <c r="L143" s="49" t="str">
        <f t="shared" si="18"/>
        <v/>
      </c>
      <c r="M143" s="33">
        <f t="shared" si="19"/>
        <v>8.0914247580914256E-2</v>
      </c>
      <c r="N143" s="34" t="str">
        <f t="shared" si="20"/>
        <v/>
      </c>
    </row>
    <row r="144" spans="1:14" ht="14.25" hidden="1" outlineLevel="1" x14ac:dyDescent="0.25">
      <c r="A144" s="36"/>
      <c r="B144" s="50" t="s">
        <v>153</v>
      </c>
      <c r="C144" s="42" t="str">
        <f t="shared" si="14"/>
        <v/>
      </c>
      <c r="D144" s="48"/>
      <c r="E144" s="20">
        <v>7</v>
      </c>
      <c r="F144" s="14">
        <v>0</v>
      </c>
      <c r="G144" s="49" t="str">
        <f t="shared" si="15"/>
        <v/>
      </c>
      <c r="H144" s="33">
        <f t="shared" si="16"/>
        <v>2.2968893555584721E-2</v>
      </c>
      <c r="I144" s="33" t="str">
        <f t="shared" si="17"/>
        <v/>
      </c>
      <c r="J144" s="20">
        <v>65</v>
      </c>
      <c r="K144" s="14">
        <v>0</v>
      </c>
      <c r="L144" s="49" t="str">
        <f t="shared" si="18"/>
        <v/>
      </c>
      <c r="M144" s="33">
        <f t="shared" si="19"/>
        <v>5.4220887554220894E-2</v>
      </c>
      <c r="N144" s="34" t="str">
        <f t="shared" si="20"/>
        <v/>
      </c>
    </row>
    <row r="145" spans="1:14" ht="14.25" hidden="1" outlineLevel="1" x14ac:dyDescent="0.25">
      <c r="A145" s="36"/>
      <c r="B145" s="50" t="s">
        <v>154</v>
      </c>
      <c r="C145" s="42">
        <f t="shared" si="14"/>
        <v>5900</v>
      </c>
      <c r="D145" s="48"/>
      <c r="E145" s="20">
        <v>26</v>
      </c>
      <c r="F145" s="14">
        <v>0</v>
      </c>
      <c r="G145" s="49" t="str">
        <f t="shared" si="15"/>
        <v/>
      </c>
      <c r="H145" s="33">
        <f t="shared" si="16"/>
        <v>8.5313033206457542E-2</v>
      </c>
      <c r="I145" s="33" t="str">
        <f t="shared" si="17"/>
        <v/>
      </c>
      <c r="J145" s="20">
        <v>60</v>
      </c>
      <c r="K145" s="14">
        <v>1</v>
      </c>
      <c r="L145" s="49">
        <f t="shared" si="18"/>
        <v>5900</v>
      </c>
      <c r="M145" s="33">
        <f t="shared" si="19"/>
        <v>5.0050050050050046E-2</v>
      </c>
      <c r="N145" s="34">
        <f t="shared" si="20"/>
        <v>8.5609841707402681E-4</v>
      </c>
    </row>
    <row r="146" spans="1:14" ht="14.25" hidden="1" outlineLevel="1" x14ac:dyDescent="0.25">
      <c r="A146" s="36"/>
      <c r="B146" s="50" t="s">
        <v>155</v>
      </c>
      <c r="C146" s="42">
        <f t="shared" si="14"/>
        <v>94.117647058823522</v>
      </c>
      <c r="D146" s="48"/>
      <c r="E146" s="20">
        <v>10</v>
      </c>
      <c r="F146" s="14">
        <v>5</v>
      </c>
      <c r="G146" s="49">
        <f t="shared" si="15"/>
        <v>100</v>
      </c>
      <c r="H146" s="33">
        <f t="shared" si="16"/>
        <v>3.281270507940675E-2</v>
      </c>
      <c r="I146" s="33">
        <f t="shared" si="17"/>
        <v>1.488981536628946E-2</v>
      </c>
      <c r="J146" s="20">
        <v>33</v>
      </c>
      <c r="K146" s="14">
        <v>17</v>
      </c>
      <c r="L146" s="49">
        <f t="shared" si="18"/>
        <v>94.117647058823522</v>
      </c>
      <c r="M146" s="33">
        <f t="shared" si="19"/>
        <v>2.7527527527527528E-2</v>
      </c>
      <c r="N146" s="34">
        <f t="shared" si="20"/>
        <v>1.4553673090258457E-2</v>
      </c>
    </row>
    <row r="147" spans="1:14" ht="14.25" hidden="1" outlineLevel="1" x14ac:dyDescent="0.25">
      <c r="A147" s="36"/>
      <c r="B147" s="50" t="s">
        <v>156</v>
      </c>
      <c r="C147" s="42">
        <f t="shared" si="14"/>
        <v>-55.555555555555557</v>
      </c>
      <c r="D147" s="48"/>
      <c r="E147" s="20">
        <v>1</v>
      </c>
      <c r="F147" s="14">
        <v>1</v>
      </c>
      <c r="G147" s="49">
        <f t="shared" si="15"/>
        <v>0</v>
      </c>
      <c r="H147" s="33">
        <f t="shared" si="16"/>
        <v>3.281270507940675E-3</v>
      </c>
      <c r="I147" s="33">
        <f t="shared" si="17"/>
        <v>2.9779630732578916E-3</v>
      </c>
      <c r="J147" s="20">
        <v>8</v>
      </c>
      <c r="K147" s="14">
        <v>18</v>
      </c>
      <c r="L147" s="49">
        <f t="shared" si="18"/>
        <v>-55.555555555555557</v>
      </c>
      <c r="M147" s="33">
        <f t="shared" si="19"/>
        <v>6.6733400066733405E-3</v>
      </c>
      <c r="N147" s="34">
        <f t="shared" si="20"/>
        <v>1.5409771507332484E-2</v>
      </c>
    </row>
    <row r="148" spans="1:14" ht="14.25" hidden="1" outlineLevel="1" x14ac:dyDescent="0.25">
      <c r="A148" s="36"/>
      <c r="B148" s="50" t="s">
        <v>157</v>
      </c>
      <c r="C148" s="42">
        <f t="shared" si="14"/>
        <v>-54.54545454545454</v>
      </c>
      <c r="D148" s="48"/>
      <c r="E148" s="20">
        <v>0</v>
      </c>
      <c r="F148" s="14">
        <v>3</v>
      </c>
      <c r="G148" s="49">
        <f t="shared" si="15"/>
        <v>-100</v>
      </c>
      <c r="H148" s="33" t="str">
        <f t="shared" si="16"/>
        <v/>
      </c>
      <c r="I148" s="33">
        <f t="shared" si="17"/>
        <v>8.9338892197736736E-3</v>
      </c>
      <c r="J148" s="20">
        <v>5</v>
      </c>
      <c r="K148" s="14">
        <v>11</v>
      </c>
      <c r="L148" s="49">
        <f t="shared" si="18"/>
        <v>-54.54545454545454</v>
      </c>
      <c r="M148" s="33">
        <f t="shared" si="19"/>
        <v>4.170837504170838E-3</v>
      </c>
      <c r="N148" s="34">
        <f t="shared" si="20"/>
        <v>9.417082587814294E-3</v>
      </c>
    </row>
    <row r="149" spans="1:14" ht="14.25" hidden="1" outlineLevel="1" x14ac:dyDescent="0.25">
      <c r="A149" s="36"/>
      <c r="B149" s="50" t="s">
        <v>158</v>
      </c>
      <c r="C149" s="42">
        <f t="shared" si="14"/>
        <v>-42.857142857142854</v>
      </c>
      <c r="D149" s="48"/>
      <c r="E149" s="20">
        <v>0</v>
      </c>
      <c r="F149" s="14">
        <v>0</v>
      </c>
      <c r="G149" s="49" t="str">
        <f t="shared" si="15"/>
        <v/>
      </c>
      <c r="H149" s="33" t="str">
        <f t="shared" si="16"/>
        <v/>
      </c>
      <c r="I149" s="33" t="str">
        <f t="shared" si="17"/>
        <v/>
      </c>
      <c r="J149" s="20">
        <v>4</v>
      </c>
      <c r="K149" s="14">
        <v>7</v>
      </c>
      <c r="L149" s="49">
        <f t="shared" si="18"/>
        <v>-42.857142857142854</v>
      </c>
      <c r="M149" s="33">
        <f t="shared" si="19"/>
        <v>3.3366700033366703E-3</v>
      </c>
      <c r="N149" s="34">
        <f t="shared" si="20"/>
        <v>5.9926889195181876E-3</v>
      </c>
    </row>
    <row r="150" spans="1:14" ht="14.25" collapsed="1" x14ac:dyDescent="0.25">
      <c r="A150" s="36" t="s">
        <v>159</v>
      </c>
      <c r="B150" s="1" t="s">
        <v>160</v>
      </c>
      <c r="C150" s="42">
        <f t="shared" si="14"/>
        <v>-3.1461761858664081</v>
      </c>
      <c r="D150" s="48"/>
      <c r="E150" s="20">
        <v>1160</v>
      </c>
      <c r="F150" s="14">
        <v>1318</v>
      </c>
      <c r="G150" s="49">
        <f t="shared" si="15"/>
        <v>-11.987860394537178</v>
      </c>
      <c r="H150" s="33">
        <f t="shared" si="16"/>
        <v>3.8062737892111826</v>
      </c>
      <c r="I150" s="33">
        <f t="shared" si="17"/>
        <v>3.9249553305539009</v>
      </c>
      <c r="J150" s="20">
        <v>4002</v>
      </c>
      <c r="K150" s="14">
        <v>4132</v>
      </c>
      <c r="L150" s="49">
        <f t="shared" si="18"/>
        <v>-3.1461761858664081</v>
      </c>
      <c r="M150" s="33">
        <f t="shared" si="19"/>
        <v>3.3383383383383385</v>
      </c>
      <c r="N150" s="34">
        <f t="shared" si="20"/>
        <v>3.5373986593498787</v>
      </c>
    </row>
    <row r="151" spans="1:14" ht="14.25" hidden="1" outlineLevel="1" x14ac:dyDescent="0.25">
      <c r="A151" s="36"/>
      <c r="B151" s="50" t="s">
        <v>161</v>
      </c>
      <c r="C151" s="42">
        <f t="shared" si="14"/>
        <v>-2.2857142857142856</v>
      </c>
      <c r="D151" s="48"/>
      <c r="E151" s="20">
        <v>329</v>
      </c>
      <c r="F151" s="14">
        <v>462</v>
      </c>
      <c r="G151" s="49">
        <f t="shared" si="15"/>
        <v>-28.787878787878789</v>
      </c>
      <c r="H151" s="33">
        <f t="shared" si="16"/>
        <v>1.0795379971124821</v>
      </c>
      <c r="I151" s="33">
        <f t="shared" si="17"/>
        <v>1.3758189398451459</v>
      </c>
      <c r="J151" s="20">
        <v>1368</v>
      </c>
      <c r="K151" s="14">
        <v>1400</v>
      </c>
      <c r="L151" s="49">
        <f t="shared" si="18"/>
        <v>-2.2857142857142856</v>
      </c>
      <c r="M151" s="33">
        <f t="shared" si="19"/>
        <v>1.1411411411411412</v>
      </c>
      <c r="N151" s="34">
        <f t="shared" si="20"/>
        <v>1.1985377839036375</v>
      </c>
    </row>
    <row r="152" spans="1:14" ht="14.25" hidden="1" outlineLevel="1" x14ac:dyDescent="0.25">
      <c r="A152" s="36"/>
      <c r="B152" s="50" t="s">
        <v>162</v>
      </c>
      <c r="C152" s="42">
        <f t="shared" si="14"/>
        <v>-28.056112224448899</v>
      </c>
      <c r="D152" s="48"/>
      <c r="E152" s="20">
        <v>204</v>
      </c>
      <c r="F152" s="14">
        <v>295</v>
      </c>
      <c r="G152" s="49">
        <f t="shared" si="15"/>
        <v>-30.847457627118647</v>
      </c>
      <c r="H152" s="33">
        <f t="shared" si="16"/>
        <v>0.66937918361989768</v>
      </c>
      <c r="I152" s="33">
        <f t="shared" si="17"/>
        <v>0.87849910661107811</v>
      </c>
      <c r="J152" s="20">
        <v>718</v>
      </c>
      <c r="K152" s="14">
        <v>998</v>
      </c>
      <c r="L152" s="49">
        <f t="shared" si="18"/>
        <v>-28.056112224448899</v>
      </c>
      <c r="M152" s="33">
        <f t="shared" si="19"/>
        <v>0.59893226559893231</v>
      </c>
      <c r="N152" s="34">
        <f t="shared" si="20"/>
        <v>0.85438622023987876</v>
      </c>
    </row>
    <row r="153" spans="1:14" ht="14.25" hidden="1" outlineLevel="1" x14ac:dyDescent="0.25">
      <c r="A153" s="36"/>
      <c r="B153" s="50" t="s">
        <v>163</v>
      </c>
      <c r="C153" s="42">
        <f t="shared" si="14"/>
        <v>134.98349834983497</v>
      </c>
      <c r="D153" s="48"/>
      <c r="E153" s="20">
        <v>264</v>
      </c>
      <c r="F153" s="14">
        <v>83</v>
      </c>
      <c r="G153" s="49">
        <f t="shared" si="15"/>
        <v>218.07228915662651</v>
      </c>
      <c r="H153" s="33">
        <f t="shared" si="16"/>
        <v>0.86625541409633811</v>
      </c>
      <c r="I153" s="33">
        <f t="shared" si="17"/>
        <v>0.24717093508040502</v>
      </c>
      <c r="J153" s="20">
        <v>712</v>
      </c>
      <c r="K153" s="14">
        <v>303</v>
      </c>
      <c r="L153" s="49">
        <f t="shared" si="18"/>
        <v>134.98349834983497</v>
      </c>
      <c r="M153" s="33">
        <f t="shared" si="19"/>
        <v>0.5939272605939272</v>
      </c>
      <c r="N153" s="34">
        <f t="shared" si="20"/>
        <v>0.25939782037343012</v>
      </c>
    </row>
    <row r="154" spans="1:14" ht="14.25" hidden="1" outlineLevel="1" x14ac:dyDescent="0.25">
      <c r="A154" s="36"/>
      <c r="B154" s="50" t="s">
        <v>164</v>
      </c>
      <c r="C154" s="42">
        <f t="shared" si="14"/>
        <v>-40.324594257178525</v>
      </c>
      <c r="D154" s="48"/>
      <c r="E154" s="20">
        <v>161</v>
      </c>
      <c r="F154" s="14">
        <v>251</v>
      </c>
      <c r="G154" s="49">
        <f t="shared" si="15"/>
        <v>-35.856573705179287</v>
      </c>
      <c r="H154" s="33">
        <f t="shared" si="16"/>
        <v>0.52828455177844857</v>
      </c>
      <c r="I154" s="33">
        <f t="shared" si="17"/>
        <v>0.74746873138773073</v>
      </c>
      <c r="J154" s="20">
        <v>478</v>
      </c>
      <c r="K154" s="14">
        <v>801</v>
      </c>
      <c r="L154" s="49">
        <f t="shared" si="18"/>
        <v>-40.324594257178525</v>
      </c>
      <c r="M154" s="33">
        <f t="shared" si="19"/>
        <v>0.39873206539873207</v>
      </c>
      <c r="N154" s="34">
        <f t="shared" si="20"/>
        <v>0.68573483207629549</v>
      </c>
    </row>
    <row r="155" spans="1:14" ht="14.25" hidden="1" outlineLevel="1" x14ac:dyDescent="0.25">
      <c r="A155" s="36"/>
      <c r="B155" s="50" t="s">
        <v>165</v>
      </c>
      <c r="C155" s="42">
        <f t="shared" si="14"/>
        <v>31.901840490797547</v>
      </c>
      <c r="D155" s="48"/>
      <c r="E155" s="20">
        <v>61</v>
      </c>
      <c r="F155" s="14">
        <v>60</v>
      </c>
      <c r="G155" s="49">
        <f t="shared" si="15"/>
        <v>1.6666666666666667</v>
      </c>
      <c r="H155" s="33">
        <f t="shared" si="16"/>
        <v>0.20015750098438112</v>
      </c>
      <c r="I155" s="33">
        <f t="shared" si="17"/>
        <v>0.17867778439547349</v>
      </c>
      <c r="J155" s="20">
        <v>215</v>
      </c>
      <c r="K155" s="14">
        <v>163</v>
      </c>
      <c r="L155" s="49">
        <f t="shared" si="18"/>
        <v>31.901840490797547</v>
      </c>
      <c r="M155" s="33">
        <f t="shared" si="19"/>
        <v>0.179346012679346</v>
      </c>
      <c r="N155" s="34">
        <f t="shared" si="20"/>
        <v>0.13954404198306636</v>
      </c>
    </row>
    <row r="156" spans="1:14" ht="14.25" hidden="1" outlineLevel="1" x14ac:dyDescent="0.25">
      <c r="A156" s="36"/>
      <c r="B156" s="50" t="s">
        <v>166</v>
      </c>
      <c r="C156" s="42">
        <f t="shared" si="14"/>
        <v>2928.5714285714284</v>
      </c>
      <c r="D156" s="48"/>
      <c r="E156" s="20">
        <v>61</v>
      </c>
      <c r="F156" s="14">
        <v>4</v>
      </c>
      <c r="G156" s="49">
        <f t="shared" si="15"/>
        <v>1425</v>
      </c>
      <c r="H156" s="33">
        <f t="shared" si="16"/>
        <v>0.20015750098438112</v>
      </c>
      <c r="I156" s="33">
        <f t="shared" si="17"/>
        <v>1.1911852293031567E-2</v>
      </c>
      <c r="J156" s="20">
        <v>212</v>
      </c>
      <c r="K156" s="14">
        <v>7</v>
      </c>
      <c r="L156" s="49">
        <f t="shared" si="18"/>
        <v>2928.5714285714284</v>
      </c>
      <c r="M156" s="33">
        <f t="shared" si="19"/>
        <v>0.17684351017684352</v>
      </c>
      <c r="N156" s="34">
        <f t="shared" si="20"/>
        <v>5.9926889195181876E-3</v>
      </c>
    </row>
    <row r="157" spans="1:14" ht="14.25" hidden="1" outlineLevel="1" x14ac:dyDescent="0.25">
      <c r="A157" s="36"/>
      <c r="B157" s="50" t="s">
        <v>167</v>
      </c>
      <c r="C157" s="42">
        <f t="shared" si="14"/>
        <v>-47.252747252747248</v>
      </c>
      <c r="D157" s="48"/>
      <c r="E157" s="20">
        <v>26</v>
      </c>
      <c r="F157" s="14">
        <v>64</v>
      </c>
      <c r="G157" s="49">
        <f t="shared" si="15"/>
        <v>-59.375</v>
      </c>
      <c r="H157" s="33">
        <f t="shared" si="16"/>
        <v>8.5313033206457542E-2</v>
      </c>
      <c r="I157" s="33">
        <f t="shared" si="17"/>
        <v>0.19058963668850507</v>
      </c>
      <c r="J157" s="20">
        <v>96</v>
      </c>
      <c r="K157" s="14">
        <v>182</v>
      </c>
      <c r="L157" s="49">
        <f t="shared" si="18"/>
        <v>-47.252747252747248</v>
      </c>
      <c r="M157" s="33">
        <f t="shared" si="19"/>
        <v>8.0080080080080079E-2</v>
      </c>
      <c r="N157" s="34">
        <f t="shared" si="20"/>
        <v>0.1558099119074729</v>
      </c>
    </row>
    <row r="158" spans="1:14" ht="14.25" hidden="1" outlineLevel="1" x14ac:dyDescent="0.25">
      <c r="A158" s="36"/>
      <c r="B158" s="50" t="s">
        <v>168</v>
      </c>
      <c r="C158" s="42">
        <f t="shared" si="14"/>
        <v>-42.657342657342653</v>
      </c>
      <c r="D158" s="48"/>
      <c r="E158" s="20">
        <v>30</v>
      </c>
      <c r="F158" s="14">
        <v>56</v>
      </c>
      <c r="G158" s="49">
        <f t="shared" si="15"/>
        <v>-46.428571428571431</v>
      </c>
      <c r="H158" s="33">
        <f t="shared" si="16"/>
        <v>9.8438115238220242E-2</v>
      </c>
      <c r="I158" s="33">
        <f t="shared" si="17"/>
        <v>0.16676593210244192</v>
      </c>
      <c r="J158" s="20">
        <v>82</v>
      </c>
      <c r="K158" s="14">
        <v>143</v>
      </c>
      <c r="L158" s="49">
        <f t="shared" si="18"/>
        <v>-42.657342657342653</v>
      </c>
      <c r="M158" s="33">
        <f t="shared" si="19"/>
        <v>6.8401735068401734E-2</v>
      </c>
      <c r="N158" s="34">
        <f t="shared" si="20"/>
        <v>0.12242207364158585</v>
      </c>
    </row>
    <row r="159" spans="1:14" ht="14.25" hidden="1" outlineLevel="1" x14ac:dyDescent="0.25">
      <c r="A159" s="36"/>
      <c r="B159" s="50" t="s">
        <v>169</v>
      </c>
      <c r="C159" s="42">
        <f t="shared" si="14"/>
        <v>127.27272727272727</v>
      </c>
      <c r="D159" s="48"/>
      <c r="E159" s="20">
        <v>16</v>
      </c>
      <c r="F159" s="14">
        <v>14</v>
      </c>
      <c r="G159" s="49">
        <f t="shared" si="15"/>
        <v>14.285714285714285</v>
      </c>
      <c r="H159" s="33">
        <f t="shared" si="16"/>
        <v>5.2500328127050799E-2</v>
      </c>
      <c r="I159" s="33">
        <f t="shared" si="17"/>
        <v>4.169148302561048E-2</v>
      </c>
      <c r="J159" s="20">
        <v>75</v>
      </c>
      <c r="K159" s="14">
        <v>33</v>
      </c>
      <c r="L159" s="49">
        <f t="shared" si="18"/>
        <v>127.27272727272727</v>
      </c>
      <c r="M159" s="33">
        <f t="shared" si="19"/>
        <v>6.2562562562562568E-2</v>
      </c>
      <c r="N159" s="34">
        <f t="shared" si="20"/>
        <v>2.8251247763442885E-2</v>
      </c>
    </row>
    <row r="160" spans="1:14" ht="14.25" hidden="1" outlineLevel="1" x14ac:dyDescent="0.25">
      <c r="A160" s="36"/>
      <c r="B160" s="50" t="s">
        <v>170</v>
      </c>
      <c r="C160" s="42">
        <f t="shared" si="14"/>
        <v>-54.901960784313729</v>
      </c>
      <c r="D160" s="48"/>
      <c r="E160" s="20">
        <v>8</v>
      </c>
      <c r="F160" s="14">
        <v>29</v>
      </c>
      <c r="G160" s="49">
        <f t="shared" si="15"/>
        <v>-72.41379310344827</v>
      </c>
      <c r="H160" s="33">
        <f t="shared" si="16"/>
        <v>2.62501640635254E-2</v>
      </c>
      <c r="I160" s="33">
        <f t="shared" si="17"/>
        <v>8.6360929124478861E-2</v>
      </c>
      <c r="J160" s="20">
        <v>46</v>
      </c>
      <c r="K160" s="14">
        <v>102</v>
      </c>
      <c r="L160" s="49">
        <f t="shared" si="18"/>
        <v>-54.901960784313729</v>
      </c>
      <c r="M160" s="33">
        <f t="shared" si="19"/>
        <v>3.8371705038371708E-2</v>
      </c>
      <c r="N160" s="34">
        <f t="shared" si="20"/>
        <v>8.7322038541550739E-2</v>
      </c>
    </row>
    <row r="161" spans="1:14" ht="14.25" collapsed="1" x14ac:dyDescent="0.25">
      <c r="A161" s="36" t="s">
        <v>171</v>
      </c>
      <c r="B161" s="1" t="s">
        <v>172</v>
      </c>
      <c r="C161" s="42">
        <f t="shared" si="14"/>
        <v>9.3904928550597848</v>
      </c>
      <c r="D161" s="48"/>
      <c r="E161" s="20">
        <v>1103</v>
      </c>
      <c r="F161" s="14">
        <v>1006</v>
      </c>
      <c r="G161" s="49">
        <f t="shared" si="15"/>
        <v>9.6421471172962221</v>
      </c>
      <c r="H161" s="33">
        <f t="shared" si="16"/>
        <v>3.6192413702585644</v>
      </c>
      <c r="I161" s="33">
        <f t="shared" si="17"/>
        <v>2.995830851697439</v>
      </c>
      <c r="J161" s="20">
        <v>3751</v>
      </c>
      <c r="K161" s="14">
        <v>3429</v>
      </c>
      <c r="L161" s="49">
        <f t="shared" si="18"/>
        <v>9.3904928550597848</v>
      </c>
      <c r="M161" s="33">
        <f t="shared" si="19"/>
        <v>3.1289622956289618</v>
      </c>
      <c r="N161" s="34">
        <f t="shared" si="20"/>
        <v>2.9355614721468379</v>
      </c>
    </row>
    <row r="162" spans="1:14" ht="14.25" hidden="1" outlineLevel="1" x14ac:dyDescent="0.25">
      <c r="A162" s="36"/>
      <c r="B162" s="50">
        <v>3008</v>
      </c>
      <c r="C162" s="42">
        <f t="shared" si="14"/>
        <v>444.1988950276243</v>
      </c>
      <c r="D162" s="48"/>
      <c r="E162" s="20">
        <v>329</v>
      </c>
      <c r="F162" s="14">
        <v>58</v>
      </c>
      <c r="G162" s="49">
        <f t="shared" si="15"/>
        <v>467.24137931034483</v>
      </c>
      <c r="H162" s="33">
        <f t="shared" si="16"/>
        <v>1.0795379971124821</v>
      </c>
      <c r="I162" s="33">
        <f t="shared" si="17"/>
        <v>0.17272185824895772</v>
      </c>
      <c r="J162" s="20">
        <v>985</v>
      </c>
      <c r="K162" s="14">
        <v>181</v>
      </c>
      <c r="L162" s="49">
        <f t="shared" si="18"/>
        <v>444.1988950276243</v>
      </c>
      <c r="M162" s="33">
        <f t="shared" si="19"/>
        <v>0.82165498832165507</v>
      </c>
      <c r="N162" s="34">
        <f t="shared" si="20"/>
        <v>0.15495381349039886</v>
      </c>
    </row>
    <row r="163" spans="1:14" ht="14.25" hidden="1" outlineLevel="1" x14ac:dyDescent="0.25">
      <c r="A163" s="36"/>
      <c r="B163" s="50">
        <v>308</v>
      </c>
      <c r="C163" s="42">
        <f t="shared" si="14"/>
        <v>-19.529206625980819</v>
      </c>
      <c r="D163" s="48"/>
      <c r="E163" s="20">
        <v>255</v>
      </c>
      <c r="F163" s="14">
        <v>331</v>
      </c>
      <c r="G163" s="49">
        <f t="shared" si="15"/>
        <v>-22.9607250755287</v>
      </c>
      <c r="H163" s="33">
        <f t="shared" si="16"/>
        <v>0.83672397952487199</v>
      </c>
      <c r="I163" s="33">
        <f t="shared" si="17"/>
        <v>0.98570577724836217</v>
      </c>
      <c r="J163" s="20">
        <v>923</v>
      </c>
      <c r="K163" s="14">
        <v>1147</v>
      </c>
      <c r="L163" s="49">
        <f t="shared" si="18"/>
        <v>-19.529206625980819</v>
      </c>
      <c r="M163" s="33">
        <f t="shared" si="19"/>
        <v>0.76993660326993663</v>
      </c>
      <c r="N163" s="34">
        <f t="shared" si="20"/>
        <v>0.98194488438390881</v>
      </c>
    </row>
    <row r="164" spans="1:14" ht="14.25" hidden="1" outlineLevel="1" x14ac:dyDescent="0.25">
      <c r="A164" s="36"/>
      <c r="B164" s="50">
        <v>208</v>
      </c>
      <c r="C164" s="42">
        <f t="shared" si="14"/>
        <v>-14.680851063829786</v>
      </c>
      <c r="D164" s="48"/>
      <c r="E164" s="20">
        <v>225</v>
      </c>
      <c r="F164" s="14">
        <v>214</v>
      </c>
      <c r="G164" s="49">
        <f t="shared" si="15"/>
        <v>5.1401869158878499</v>
      </c>
      <c r="H164" s="33">
        <f t="shared" si="16"/>
        <v>0.73828586428665177</v>
      </c>
      <c r="I164" s="33">
        <f t="shared" si="17"/>
        <v>0.63728409767718874</v>
      </c>
      <c r="J164" s="20">
        <v>802</v>
      </c>
      <c r="K164" s="14">
        <v>940</v>
      </c>
      <c r="L164" s="49">
        <f t="shared" si="18"/>
        <v>-14.680851063829786</v>
      </c>
      <c r="M164" s="33">
        <f t="shared" si="19"/>
        <v>0.66900233566900236</v>
      </c>
      <c r="N164" s="34">
        <f t="shared" si="20"/>
        <v>0.80473251204958518</v>
      </c>
    </row>
    <row r="165" spans="1:14" ht="14.25" hidden="1" outlineLevel="1" x14ac:dyDescent="0.25">
      <c r="A165" s="36"/>
      <c r="B165" s="50">
        <v>2008</v>
      </c>
      <c r="C165" s="42">
        <f t="shared" si="14"/>
        <v>2.9239766081871341</v>
      </c>
      <c r="D165" s="48"/>
      <c r="E165" s="20">
        <v>202</v>
      </c>
      <c r="F165" s="14">
        <v>250</v>
      </c>
      <c r="G165" s="49">
        <f t="shared" si="15"/>
        <v>-19.2</v>
      </c>
      <c r="H165" s="33">
        <f t="shared" si="16"/>
        <v>0.66281664260401629</v>
      </c>
      <c r="I165" s="33">
        <f t="shared" si="17"/>
        <v>0.74449076831447292</v>
      </c>
      <c r="J165" s="20">
        <v>704</v>
      </c>
      <c r="K165" s="14">
        <v>684</v>
      </c>
      <c r="L165" s="49">
        <f t="shared" si="18"/>
        <v>2.9239766081871341</v>
      </c>
      <c r="M165" s="33">
        <f t="shared" si="19"/>
        <v>0.5872539205872539</v>
      </c>
      <c r="N165" s="34">
        <f t="shared" si="20"/>
        <v>0.58557131727863432</v>
      </c>
    </row>
    <row r="166" spans="1:14" ht="14.25" hidden="1" outlineLevel="1" x14ac:dyDescent="0.25">
      <c r="A166" s="36"/>
      <c r="B166" s="50">
        <v>508</v>
      </c>
      <c r="C166" s="42">
        <f t="shared" si="14"/>
        <v>-40.366972477064223</v>
      </c>
      <c r="D166" s="48"/>
      <c r="E166" s="20">
        <v>42</v>
      </c>
      <c r="F166" s="14">
        <v>91</v>
      </c>
      <c r="G166" s="49">
        <f t="shared" si="15"/>
        <v>-53.846153846153847</v>
      </c>
      <c r="H166" s="33">
        <f t="shared" si="16"/>
        <v>0.13781336133350833</v>
      </c>
      <c r="I166" s="33">
        <f t="shared" si="17"/>
        <v>0.27099463966646814</v>
      </c>
      <c r="J166" s="20">
        <v>130</v>
      </c>
      <c r="K166" s="14">
        <v>218</v>
      </c>
      <c r="L166" s="49">
        <f t="shared" si="18"/>
        <v>-40.366972477064223</v>
      </c>
      <c r="M166" s="33">
        <f t="shared" si="19"/>
        <v>0.10844177510844179</v>
      </c>
      <c r="N166" s="34">
        <f t="shared" si="20"/>
        <v>0.18662945492213787</v>
      </c>
    </row>
    <row r="167" spans="1:14" ht="14.25" hidden="1" outlineLevel="1" x14ac:dyDescent="0.25">
      <c r="A167" s="36"/>
      <c r="B167" s="50">
        <v>108</v>
      </c>
      <c r="C167" s="42">
        <f t="shared" si="14"/>
        <v>-50.427350427350426</v>
      </c>
      <c r="D167" s="48"/>
      <c r="E167" s="20">
        <v>22</v>
      </c>
      <c r="F167" s="14">
        <v>30</v>
      </c>
      <c r="G167" s="49">
        <f t="shared" si="15"/>
        <v>-26.666666666666668</v>
      </c>
      <c r="H167" s="33">
        <f t="shared" si="16"/>
        <v>7.2187951174694842E-2</v>
      </c>
      <c r="I167" s="33">
        <f t="shared" si="17"/>
        <v>8.9338892197736747E-2</v>
      </c>
      <c r="J167" s="20">
        <v>58</v>
      </c>
      <c r="K167" s="14">
        <v>117</v>
      </c>
      <c r="L167" s="49">
        <f t="shared" si="18"/>
        <v>-50.427350427350426</v>
      </c>
      <c r="M167" s="33">
        <f t="shared" si="19"/>
        <v>4.8381715048381714E-2</v>
      </c>
      <c r="N167" s="34">
        <f t="shared" si="20"/>
        <v>0.10016351479766113</v>
      </c>
    </row>
    <row r="168" spans="1:14" ht="14.25" hidden="1" outlineLevel="1" x14ac:dyDescent="0.25">
      <c r="A168" s="36"/>
      <c r="B168" s="50">
        <v>4008</v>
      </c>
      <c r="C168" s="42">
        <f t="shared" si="14"/>
        <v>363.63636363636363</v>
      </c>
      <c r="D168" s="48"/>
      <c r="E168" s="20">
        <v>0</v>
      </c>
      <c r="F168" s="14">
        <v>11</v>
      </c>
      <c r="G168" s="49">
        <f t="shared" si="15"/>
        <v>-100</v>
      </c>
      <c r="H168" s="33" t="str">
        <f t="shared" si="16"/>
        <v/>
      </c>
      <c r="I168" s="33">
        <f t="shared" si="17"/>
        <v>3.2757593805836802E-2</v>
      </c>
      <c r="J168" s="20">
        <v>51</v>
      </c>
      <c r="K168" s="14">
        <v>11</v>
      </c>
      <c r="L168" s="49">
        <f t="shared" si="18"/>
        <v>363.63636363636363</v>
      </c>
      <c r="M168" s="33">
        <f t="shared" si="19"/>
        <v>4.2542542542542541E-2</v>
      </c>
      <c r="N168" s="34">
        <f t="shared" si="20"/>
        <v>9.417082587814294E-3</v>
      </c>
    </row>
    <row r="169" spans="1:14" ht="14.25" hidden="1" outlineLevel="1" x14ac:dyDescent="0.25">
      <c r="A169" s="36"/>
      <c r="B169" s="50" t="s">
        <v>173</v>
      </c>
      <c r="C169" s="42">
        <f t="shared" si="14"/>
        <v>-25.757575757575758</v>
      </c>
      <c r="D169" s="48"/>
      <c r="E169" s="20">
        <v>16</v>
      </c>
      <c r="F169" s="14">
        <v>11</v>
      </c>
      <c r="G169" s="49">
        <f t="shared" si="15"/>
        <v>45.454545454545453</v>
      </c>
      <c r="H169" s="33">
        <f t="shared" si="16"/>
        <v>5.2500328127050799E-2</v>
      </c>
      <c r="I169" s="33">
        <f t="shared" si="17"/>
        <v>3.2757593805836802E-2</v>
      </c>
      <c r="J169" s="20">
        <v>49</v>
      </c>
      <c r="K169" s="14">
        <v>66</v>
      </c>
      <c r="L169" s="49">
        <f t="shared" si="18"/>
        <v>-25.757575757575758</v>
      </c>
      <c r="M169" s="33">
        <f t="shared" si="19"/>
        <v>4.0874207540874209E-2</v>
      </c>
      <c r="N169" s="34">
        <f t="shared" si="20"/>
        <v>5.6502495526885771E-2</v>
      </c>
    </row>
    <row r="170" spans="1:14" ht="14.25" hidden="1" outlineLevel="1" x14ac:dyDescent="0.25">
      <c r="A170" s="36"/>
      <c r="B170" s="50">
        <v>5008</v>
      </c>
      <c r="C170" s="42">
        <f t="shared" si="14"/>
        <v>-36.507936507936506</v>
      </c>
      <c r="D170" s="48"/>
      <c r="E170" s="20">
        <v>9</v>
      </c>
      <c r="F170" s="14">
        <v>9</v>
      </c>
      <c r="G170" s="49">
        <f t="shared" si="15"/>
        <v>0</v>
      </c>
      <c r="H170" s="33">
        <f t="shared" si="16"/>
        <v>2.9531434571466071E-2</v>
      </c>
      <c r="I170" s="33">
        <f t="shared" si="17"/>
        <v>2.6801667659321026E-2</v>
      </c>
      <c r="J170" s="20">
        <v>40</v>
      </c>
      <c r="K170" s="14">
        <v>63</v>
      </c>
      <c r="L170" s="49">
        <f t="shared" si="18"/>
        <v>-36.507936507936506</v>
      </c>
      <c r="M170" s="33">
        <f t="shared" si="19"/>
        <v>3.3366700033366704E-2</v>
      </c>
      <c r="N170" s="34">
        <f t="shared" si="20"/>
        <v>5.3934200275663688E-2</v>
      </c>
    </row>
    <row r="171" spans="1:14" ht="14.25" hidden="1" outlineLevel="1" x14ac:dyDescent="0.25">
      <c r="A171" s="36"/>
      <c r="B171" s="50" t="s">
        <v>174</v>
      </c>
      <c r="C171" s="42" t="str">
        <f t="shared" si="14"/>
        <v/>
      </c>
      <c r="D171" s="48"/>
      <c r="E171" s="20">
        <v>3</v>
      </c>
      <c r="F171" s="14">
        <v>0</v>
      </c>
      <c r="G171" s="49" t="str">
        <f t="shared" si="15"/>
        <v/>
      </c>
      <c r="H171" s="33">
        <f t="shared" si="16"/>
        <v>9.8438115238220231E-3</v>
      </c>
      <c r="I171" s="33" t="str">
        <f t="shared" si="17"/>
        <v/>
      </c>
      <c r="J171" s="20">
        <v>5</v>
      </c>
      <c r="K171" s="14">
        <v>0</v>
      </c>
      <c r="L171" s="49" t="str">
        <f t="shared" si="18"/>
        <v/>
      </c>
      <c r="M171" s="33">
        <f t="shared" si="19"/>
        <v>4.170837504170838E-3</v>
      </c>
      <c r="N171" s="34" t="str">
        <f t="shared" si="20"/>
        <v/>
      </c>
    </row>
    <row r="172" spans="1:14" ht="14.25" hidden="1" outlineLevel="1" x14ac:dyDescent="0.25">
      <c r="A172" s="36"/>
      <c r="B172" s="50" t="s">
        <v>175</v>
      </c>
      <c r="C172" s="42">
        <f t="shared" si="14"/>
        <v>100</v>
      </c>
      <c r="D172" s="48"/>
      <c r="E172" s="20">
        <v>0</v>
      </c>
      <c r="F172" s="14">
        <v>1</v>
      </c>
      <c r="G172" s="49">
        <f t="shared" si="15"/>
        <v>-100</v>
      </c>
      <c r="H172" s="33" t="str">
        <f t="shared" si="16"/>
        <v/>
      </c>
      <c r="I172" s="33">
        <f t="shared" si="17"/>
        <v>2.9779630732578916E-3</v>
      </c>
      <c r="J172" s="20">
        <v>4</v>
      </c>
      <c r="K172" s="14">
        <v>2</v>
      </c>
      <c r="L172" s="49">
        <f t="shared" si="18"/>
        <v>100</v>
      </c>
      <c r="M172" s="33">
        <f t="shared" si="19"/>
        <v>3.3366700033366703E-3</v>
      </c>
      <c r="N172" s="34">
        <f t="shared" si="20"/>
        <v>1.7121968341480536E-3</v>
      </c>
    </row>
    <row r="173" spans="1:14" ht="14.25" collapsed="1" x14ac:dyDescent="0.25">
      <c r="A173" s="36" t="s">
        <v>176</v>
      </c>
      <c r="B173" s="1" t="s">
        <v>177</v>
      </c>
      <c r="C173" s="42">
        <f t="shared" si="14"/>
        <v>-4.0504291845493565</v>
      </c>
      <c r="D173" s="48"/>
      <c r="E173" s="20">
        <v>791</v>
      </c>
      <c r="F173" s="14">
        <v>966</v>
      </c>
      <c r="G173" s="49">
        <f t="shared" si="15"/>
        <v>-18.115942028985508</v>
      </c>
      <c r="H173" s="33">
        <f t="shared" si="16"/>
        <v>2.5954849717810737</v>
      </c>
      <c r="I173" s="33">
        <f t="shared" si="17"/>
        <v>2.8767123287671232</v>
      </c>
      <c r="J173" s="20">
        <v>3577</v>
      </c>
      <c r="K173" s="14">
        <v>3728</v>
      </c>
      <c r="L173" s="49">
        <f t="shared" si="18"/>
        <v>-4.0504291845493565</v>
      </c>
      <c r="M173" s="33">
        <f t="shared" si="19"/>
        <v>2.9838171504838171</v>
      </c>
      <c r="N173" s="34">
        <f t="shared" si="20"/>
        <v>3.1915348988519723</v>
      </c>
    </row>
    <row r="174" spans="1:14" ht="14.25" hidden="1" outlineLevel="1" x14ac:dyDescent="0.25">
      <c r="A174" s="36"/>
      <c r="B174" s="50" t="s">
        <v>178</v>
      </c>
      <c r="C174" s="42">
        <f t="shared" si="14"/>
        <v>-2.3906408952187186</v>
      </c>
      <c r="D174" s="48"/>
      <c r="E174" s="20">
        <v>386</v>
      </c>
      <c r="F174" s="14">
        <v>463</v>
      </c>
      <c r="G174" s="49">
        <f t="shared" si="15"/>
        <v>-16.630669546436287</v>
      </c>
      <c r="H174" s="33">
        <f t="shared" si="16"/>
        <v>1.2665704160651003</v>
      </c>
      <c r="I174" s="33">
        <f t="shared" si="17"/>
        <v>1.3787969029184037</v>
      </c>
      <c r="J174" s="20">
        <v>1919</v>
      </c>
      <c r="K174" s="14">
        <v>1966</v>
      </c>
      <c r="L174" s="49">
        <f t="shared" si="18"/>
        <v>-2.3906408952187186</v>
      </c>
      <c r="M174" s="33">
        <f t="shared" si="19"/>
        <v>1.6007674341007674</v>
      </c>
      <c r="N174" s="34">
        <f t="shared" si="20"/>
        <v>1.6830894879675367</v>
      </c>
    </row>
    <row r="175" spans="1:14" ht="14.25" hidden="1" outlineLevel="1" x14ac:dyDescent="0.25">
      <c r="A175" s="36"/>
      <c r="B175" s="50" t="s">
        <v>179</v>
      </c>
      <c r="C175" s="42">
        <f t="shared" si="14"/>
        <v>38.567493112947659</v>
      </c>
      <c r="D175" s="48"/>
      <c r="E175" s="20">
        <v>189</v>
      </c>
      <c r="F175" s="14">
        <v>138</v>
      </c>
      <c r="G175" s="49">
        <f t="shared" si="15"/>
        <v>36.95652173913043</v>
      </c>
      <c r="H175" s="33">
        <f t="shared" si="16"/>
        <v>0.62016012600078751</v>
      </c>
      <c r="I175" s="33">
        <f t="shared" si="17"/>
        <v>0.41095890410958902</v>
      </c>
      <c r="J175" s="20">
        <v>503</v>
      </c>
      <c r="K175" s="14">
        <v>363</v>
      </c>
      <c r="L175" s="49">
        <f t="shared" si="18"/>
        <v>38.567493112947659</v>
      </c>
      <c r="M175" s="33">
        <f t="shared" si="19"/>
        <v>0.41958625291958623</v>
      </c>
      <c r="N175" s="34">
        <f t="shared" si="20"/>
        <v>0.31076372539787173</v>
      </c>
    </row>
    <row r="176" spans="1:14" ht="14.25" hidden="1" outlineLevel="1" x14ac:dyDescent="0.25">
      <c r="A176" s="36"/>
      <c r="B176" s="50" t="s">
        <v>180</v>
      </c>
      <c r="C176" s="42">
        <f t="shared" si="14"/>
        <v>47.931034482758619</v>
      </c>
      <c r="D176" s="48"/>
      <c r="E176" s="20">
        <v>101</v>
      </c>
      <c r="F176" s="14">
        <v>69</v>
      </c>
      <c r="G176" s="49">
        <f t="shared" si="15"/>
        <v>46.376811594202898</v>
      </c>
      <c r="H176" s="33">
        <f t="shared" si="16"/>
        <v>0.33140832130200815</v>
      </c>
      <c r="I176" s="33">
        <f t="shared" si="17"/>
        <v>0.20547945205479451</v>
      </c>
      <c r="J176" s="20">
        <v>429</v>
      </c>
      <c r="K176" s="14">
        <v>290</v>
      </c>
      <c r="L176" s="49">
        <f t="shared" si="18"/>
        <v>47.931034482758619</v>
      </c>
      <c r="M176" s="33">
        <f t="shared" si="19"/>
        <v>0.35785785785785784</v>
      </c>
      <c r="N176" s="34">
        <f t="shared" si="20"/>
        <v>0.2482685409514678</v>
      </c>
    </row>
    <row r="177" spans="1:14" ht="14.25" hidden="1" outlineLevel="1" x14ac:dyDescent="0.25">
      <c r="A177" s="36"/>
      <c r="B177" s="50" t="s">
        <v>181</v>
      </c>
      <c r="C177" s="42">
        <f t="shared" si="14"/>
        <v>-34.868421052631575</v>
      </c>
      <c r="D177" s="48"/>
      <c r="E177" s="20">
        <v>43</v>
      </c>
      <c r="F177" s="14">
        <v>87</v>
      </c>
      <c r="G177" s="49">
        <f t="shared" si="15"/>
        <v>-50.574712643678168</v>
      </c>
      <c r="H177" s="33">
        <f t="shared" si="16"/>
        <v>0.14109463184144899</v>
      </c>
      <c r="I177" s="33">
        <f t="shared" si="17"/>
        <v>0.25908278737343654</v>
      </c>
      <c r="J177" s="20">
        <v>198</v>
      </c>
      <c r="K177" s="14">
        <v>304</v>
      </c>
      <c r="L177" s="49">
        <f t="shared" si="18"/>
        <v>-34.868421052631575</v>
      </c>
      <c r="M177" s="33">
        <f t="shared" si="19"/>
        <v>0.16516516516516516</v>
      </c>
      <c r="N177" s="34">
        <f t="shared" si="20"/>
        <v>0.26025391879050414</v>
      </c>
    </row>
    <row r="178" spans="1:14" ht="14.25" hidden="1" outlineLevel="1" x14ac:dyDescent="0.25">
      <c r="A178" s="36"/>
      <c r="B178" s="50" t="s">
        <v>182</v>
      </c>
      <c r="C178" s="42">
        <f t="shared" si="14"/>
        <v>22.058823529411764</v>
      </c>
      <c r="D178" s="48"/>
      <c r="E178" s="20">
        <v>10</v>
      </c>
      <c r="F178" s="14">
        <v>45</v>
      </c>
      <c r="G178" s="49">
        <f t="shared" si="15"/>
        <v>-77.777777777777786</v>
      </c>
      <c r="H178" s="33">
        <f t="shared" si="16"/>
        <v>3.281270507940675E-2</v>
      </c>
      <c r="I178" s="33">
        <f t="shared" si="17"/>
        <v>0.13400833829660511</v>
      </c>
      <c r="J178" s="20">
        <v>166</v>
      </c>
      <c r="K178" s="14">
        <v>136</v>
      </c>
      <c r="L178" s="49">
        <f t="shared" si="18"/>
        <v>22.058823529411764</v>
      </c>
      <c r="M178" s="33">
        <f t="shared" si="19"/>
        <v>0.13847180513847182</v>
      </c>
      <c r="N178" s="34">
        <f t="shared" si="20"/>
        <v>0.11642938472206765</v>
      </c>
    </row>
    <row r="179" spans="1:14" ht="14.25" hidden="1" outlineLevel="1" x14ac:dyDescent="0.25">
      <c r="A179" s="36"/>
      <c r="B179" s="50" t="s">
        <v>183</v>
      </c>
      <c r="C179" s="42">
        <f t="shared" si="14"/>
        <v>-54.444444444444443</v>
      </c>
      <c r="D179" s="48"/>
      <c r="E179" s="20">
        <v>40</v>
      </c>
      <c r="F179" s="14">
        <v>71</v>
      </c>
      <c r="G179" s="49">
        <f t="shared" si="15"/>
        <v>-43.661971830985912</v>
      </c>
      <c r="H179" s="33">
        <f t="shared" si="16"/>
        <v>0.131250820317627</v>
      </c>
      <c r="I179" s="33">
        <f t="shared" si="17"/>
        <v>0.21143537820131031</v>
      </c>
      <c r="J179" s="20">
        <v>164</v>
      </c>
      <c r="K179" s="14">
        <v>360</v>
      </c>
      <c r="L179" s="49">
        <f t="shared" si="18"/>
        <v>-54.444444444444443</v>
      </c>
      <c r="M179" s="33">
        <f t="shared" si="19"/>
        <v>0.13680347013680347</v>
      </c>
      <c r="N179" s="34">
        <f t="shared" si="20"/>
        <v>0.30819543014664968</v>
      </c>
    </row>
    <row r="180" spans="1:14" ht="14.25" hidden="1" outlineLevel="1" x14ac:dyDescent="0.25">
      <c r="A180" s="36"/>
      <c r="B180" s="50" t="s">
        <v>184</v>
      </c>
      <c r="C180" s="42">
        <f t="shared" si="14"/>
        <v>-41.474654377880185</v>
      </c>
      <c r="D180" s="48"/>
      <c r="E180" s="20">
        <v>5</v>
      </c>
      <c r="F180" s="14">
        <v>76</v>
      </c>
      <c r="G180" s="49">
        <f t="shared" si="15"/>
        <v>-93.421052631578945</v>
      </c>
      <c r="H180" s="33">
        <f t="shared" si="16"/>
        <v>1.6406352539703375E-2</v>
      </c>
      <c r="I180" s="33">
        <f t="shared" si="17"/>
        <v>0.22632519356759975</v>
      </c>
      <c r="J180" s="20">
        <v>127</v>
      </c>
      <c r="K180" s="14">
        <v>217</v>
      </c>
      <c r="L180" s="49">
        <f t="shared" si="18"/>
        <v>-41.474654377880185</v>
      </c>
      <c r="M180" s="33">
        <f t="shared" si="19"/>
        <v>0.10593927260593927</v>
      </c>
      <c r="N180" s="34">
        <f t="shared" si="20"/>
        <v>0.18577335650506382</v>
      </c>
    </row>
    <row r="181" spans="1:14" ht="14.25" hidden="1" outlineLevel="1" x14ac:dyDescent="0.25">
      <c r="A181" s="36"/>
      <c r="B181" s="50" t="s">
        <v>185</v>
      </c>
      <c r="C181" s="42">
        <f t="shared" si="14"/>
        <v>69.565217391304344</v>
      </c>
      <c r="D181" s="48"/>
      <c r="E181" s="20">
        <v>3</v>
      </c>
      <c r="F181" s="14">
        <v>4</v>
      </c>
      <c r="G181" s="49">
        <f t="shared" si="15"/>
        <v>-25</v>
      </c>
      <c r="H181" s="33">
        <f t="shared" si="16"/>
        <v>9.8438115238220231E-3</v>
      </c>
      <c r="I181" s="33">
        <f t="shared" si="17"/>
        <v>1.1911852293031567E-2</v>
      </c>
      <c r="J181" s="20">
        <v>39</v>
      </c>
      <c r="K181" s="14">
        <v>23</v>
      </c>
      <c r="L181" s="49">
        <f t="shared" si="18"/>
        <v>69.565217391304344</v>
      </c>
      <c r="M181" s="33">
        <f t="shared" si="19"/>
        <v>3.2532532532532535E-2</v>
      </c>
      <c r="N181" s="34">
        <f t="shared" si="20"/>
        <v>1.9690263592702616E-2</v>
      </c>
    </row>
    <row r="182" spans="1:14" ht="14.25" hidden="1" outlineLevel="1" x14ac:dyDescent="0.25">
      <c r="A182" s="36"/>
      <c r="B182" s="50" t="s">
        <v>186</v>
      </c>
      <c r="C182" s="42">
        <f t="shared" si="14"/>
        <v>-74.193548387096769</v>
      </c>
      <c r="D182" s="48"/>
      <c r="E182" s="20">
        <v>2</v>
      </c>
      <c r="F182" s="14">
        <v>9</v>
      </c>
      <c r="G182" s="49">
        <f t="shared" si="15"/>
        <v>-77.777777777777786</v>
      </c>
      <c r="H182" s="33">
        <f t="shared" si="16"/>
        <v>6.5625410158813499E-3</v>
      </c>
      <c r="I182" s="33">
        <f t="shared" si="17"/>
        <v>2.6801667659321026E-2</v>
      </c>
      <c r="J182" s="20">
        <v>16</v>
      </c>
      <c r="K182" s="14">
        <v>62</v>
      </c>
      <c r="L182" s="49">
        <f t="shared" si="18"/>
        <v>-74.193548387096769</v>
      </c>
      <c r="M182" s="33">
        <f t="shared" si="19"/>
        <v>1.3346680013346681E-2</v>
      </c>
      <c r="N182" s="34">
        <f t="shared" si="20"/>
        <v>5.307810185858966E-2</v>
      </c>
    </row>
    <row r="183" spans="1:14" ht="14.25" hidden="1" outlineLevel="1" x14ac:dyDescent="0.25">
      <c r="A183" s="36"/>
      <c r="B183" s="50" t="s">
        <v>187</v>
      </c>
      <c r="C183" s="42" t="str">
        <f t="shared" si="14"/>
        <v/>
      </c>
      <c r="D183" s="48"/>
      <c r="E183" s="20">
        <v>9</v>
      </c>
      <c r="F183" s="14">
        <v>0</v>
      </c>
      <c r="G183" s="49" t="str">
        <f t="shared" si="15"/>
        <v/>
      </c>
      <c r="H183" s="33">
        <f t="shared" si="16"/>
        <v>2.9531434571466071E-2</v>
      </c>
      <c r="I183" s="33" t="str">
        <f t="shared" si="17"/>
        <v/>
      </c>
      <c r="J183" s="20">
        <v>9</v>
      </c>
      <c r="K183" s="14">
        <v>0</v>
      </c>
      <c r="L183" s="49" t="str">
        <f t="shared" si="18"/>
        <v/>
      </c>
      <c r="M183" s="33">
        <f t="shared" si="19"/>
        <v>7.5075075075075074E-3</v>
      </c>
      <c r="N183" s="34" t="str">
        <f t="shared" si="20"/>
        <v/>
      </c>
    </row>
    <row r="184" spans="1:14" ht="14.25" hidden="1" outlineLevel="1" x14ac:dyDescent="0.25">
      <c r="A184" s="36"/>
      <c r="B184" s="50" t="s">
        <v>188</v>
      </c>
      <c r="C184" s="42">
        <f t="shared" si="14"/>
        <v>0</v>
      </c>
      <c r="D184" s="48"/>
      <c r="E184" s="20">
        <v>3</v>
      </c>
      <c r="F184" s="14">
        <v>3</v>
      </c>
      <c r="G184" s="49">
        <f t="shared" si="15"/>
        <v>0</v>
      </c>
      <c r="H184" s="33">
        <f t="shared" si="16"/>
        <v>9.8438115238220231E-3</v>
      </c>
      <c r="I184" s="33">
        <f t="shared" si="17"/>
        <v>8.9338892197736736E-3</v>
      </c>
      <c r="J184" s="20">
        <v>5</v>
      </c>
      <c r="K184" s="14">
        <v>5</v>
      </c>
      <c r="L184" s="49">
        <f t="shared" si="18"/>
        <v>0</v>
      </c>
      <c r="M184" s="33">
        <f t="shared" si="19"/>
        <v>4.170837504170838E-3</v>
      </c>
      <c r="N184" s="34">
        <f t="shared" si="20"/>
        <v>4.280492085370134E-3</v>
      </c>
    </row>
    <row r="185" spans="1:14" ht="14.25" hidden="1" outlineLevel="1" x14ac:dyDescent="0.25">
      <c r="A185" s="36"/>
      <c r="B185" s="50" t="s">
        <v>189</v>
      </c>
      <c r="C185" s="42">
        <f t="shared" si="14"/>
        <v>0</v>
      </c>
      <c r="D185" s="48"/>
      <c r="E185" s="20">
        <v>0</v>
      </c>
      <c r="F185" s="14">
        <v>1</v>
      </c>
      <c r="G185" s="49">
        <f t="shared" si="15"/>
        <v>-100</v>
      </c>
      <c r="H185" s="33" t="str">
        <f t="shared" si="16"/>
        <v/>
      </c>
      <c r="I185" s="33">
        <f t="shared" si="17"/>
        <v>2.9779630732578916E-3</v>
      </c>
      <c r="J185" s="20">
        <v>2</v>
      </c>
      <c r="K185" s="14">
        <v>2</v>
      </c>
      <c r="L185" s="49">
        <f t="shared" si="18"/>
        <v>0</v>
      </c>
      <c r="M185" s="33">
        <f t="shared" si="19"/>
        <v>1.6683350016683351E-3</v>
      </c>
      <c r="N185" s="34">
        <f t="shared" si="20"/>
        <v>1.7121968341480536E-3</v>
      </c>
    </row>
    <row r="186" spans="1:14" ht="14.25" collapsed="1" x14ac:dyDescent="0.25">
      <c r="A186" s="36" t="s">
        <v>190</v>
      </c>
      <c r="B186" s="1" t="s">
        <v>191</v>
      </c>
      <c r="C186" s="42">
        <f t="shared" si="14"/>
        <v>-5.46218487394958</v>
      </c>
      <c r="D186" s="48"/>
      <c r="E186" s="20">
        <v>598</v>
      </c>
      <c r="F186" s="14">
        <v>674</v>
      </c>
      <c r="G186" s="49">
        <f t="shared" si="15"/>
        <v>-11.275964391691394</v>
      </c>
      <c r="H186" s="33">
        <f t="shared" si="16"/>
        <v>1.9621997637485233</v>
      </c>
      <c r="I186" s="33">
        <f t="shared" si="17"/>
        <v>2.007147111375819</v>
      </c>
      <c r="J186" s="20">
        <v>2250</v>
      </c>
      <c r="K186" s="14">
        <v>2380</v>
      </c>
      <c r="L186" s="49">
        <f t="shared" si="18"/>
        <v>-5.46218487394958</v>
      </c>
      <c r="M186" s="33">
        <f t="shared" si="19"/>
        <v>1.8768768768768769</v>
      </c>
      <c r="N186" s="34">
        <f t="shared" si="20"/>
        <v>2.0375142326361839</v>
      </c>
    </row>
    <row r="187" spans="1:14" ht="14.25" hidden="1" outlineLevel="1" x14ac:dyDescent="0.25">
      <c r="A187" s="36"/>
      <c r="B187" s="50" t="s">
        <v>192</v>
      </c>
      <c r="C187" s="42">
        <f t="shared" si="14"/>
        <v>-23.714036617262423</v>
      </c>
      <c r="D187" s="48"/>
      <c r="E187" s="20">
        <v>234</v>
      </c>
      <c r="F187" s="14">
        <v>377</v>
      </c>
      <c r="G187" s="49">
        <f t="shared" si="15"/>
        <v>-37.931034482758619</v>
      </c>
      <c r="H187" s="33">
        <f t="shared" si="16"/>
        <v>0.76781729885811778</v>
      </c>
      <c r="I187" s="33">
        <f t="shared" si="17"/>
        <v>1.1226920786182251</v>
      </c>
      <c r="J187" s="20">
        <v>875</v>
      </c>
      <c r="K187" s="14">
        <v>1147</v>
      </c>
      <c r="L187" s="49">
        <f t="shared" si="18"/>
        <v>-23.714036617262423</v>
      </c>
      <c r="M187" s="33">
        <f t="shared" si="19"/>
        <v>0.7298965632298966</v>
      </c>
      <c r="N187" s="34">
        <f t="shared" si="20"/>
        <v>0.98194488438390881</v>
      </c>
    </row>
    <row r="188" spans="1:14" ht="14.25" hidden="1" outlineLevel="1" x14ac:dyDescent="0.25">
      <c r="A188" s="36"/>
      <c r="B188" s="50" t="s">
        <v>193</v>
      </c>
      <c r="C188" s="42">
        <f t="shared" si="14"/>
        <v>33.333333333333329</v>
      </c>
      <c r="D188" s="48"/>
      <c r="E188" s="20">
        <v>170</v>
      </c>
      <c r="F188" s="14">
        <v>128</v>
      </c>
      <c r="G188" s="49">
        <f t="shared" si="15"/>
        <v>32.8125</v>
      </c>
      <c r="H188" s="33">
        <f t="shared" si="16"/>
        <v>0.55781598634991469</v>
      </c>
      <c r="I188" s="33">
        <f t="shared" si="17"/>
        <v>0.38117927337701013</v>
      </c>
      <c r="J188" s="20">
        <v>612</v>
      </c>
      <c r="K188" s="14">
        <v>459</v>
      </c>
      <c r="L188" s="49">
        <f t="shared" si="18"/>
        <v>33.333333333333329</v>
      </c>
      <c r="M188" s="33">
        <f t="shared" si="19"/>
        <v>0.51051051051051044</v>
      </c>
      <c r="N188" s="34">
        <f t="shared" si="20"/>
        <v>0.39294917343697833</v>
      </c>
    </row>
    <row r="189" spans="1:14" ht="14.25" hidden="1" outlineLevel="1" x14ac:dyDescent="0.25">
      <c r="A189" s="36"/>
      <c r="B189" s="50" t="s">
        <v>194</v>
      </c>
      <c r="C189" s="42">
        <f t="shared" si="14"/>
        <v>30.268199233716476</v>
      </c>
      <c r="D189" s="48"/>
      <c r="E189" s="20">
        <v>81</v>
      </c>
      <c r="F189" s="14">
        <v>73</v>
      </c>
      <c r="G189" s="49">
        <f t="shared" si="15"/>
        <v>10.95890410958904</v>
      </c>
      <c r="H189" s="33">
        <f t="shared" si="16"/>
        <v>0.26578291114319463</v>
      </c>
      <c r="I189" s="33">
        <f t="shared" si="17"/>
        <v>0.21739130434782608</v>
      </c>
      <c r="J189" s="20">
        <v>340</v>
      </c>
      <c r="K189" s="14">
        <v>261</v>
      </c>
      <c r="L189" s="49">
        <f t="shared" si="18"/>
        <v>30.268199233716476</v>
      </c>
      <c r="M189" s="33">
        <f t="shared" si="19"/>
        <v>0.28361695028361694</v>
      </c>
      <c r="N189" s="34">
        <f t="shared" si="20"/>
        <v>0.22344168685632099</v>
      </c>
    </row>
    <row r="190" spans="1:14" ht="14.25" hidden="1" outlineLevel="1" x14ac:dyDescent="0.25">
      <c r="A190" s="36"/>
      <c r="B190" s="50" t="s">
        <v>195</v>
      </c>
      <c r="C190" s="42">
        <f t="shared" si="14"/>
        <v>-4.6728971962616823</v>
      </c>
      <c r="D190" s="48"/>
      <c r="E190" s="20">
        <v>51</v>
      </c>
      <c r="F190" s="14">
        <v>46</v>
      </c>
      <c r="G190" s="49">
        <f t="shared" si="15"/>
        <v>10.869565217391305</v>
      </c>
      <c r="H190" s="33">
        <f t="shared" si="16"/>
        <v>0.16734479590497442</v>
      </c>
      <c r="I190" s="33">
        <f t="shared" si="17"/>
        <v>0.13698630136986301</v>
      </c>
      <c r="J190" s="20">
        <v>204</v>
      </c>
      <c r="K190" s="14">
        <v>214</v>
      </c>
      <c r="L190" s="49">
        <f t="shared" si="18"/>
        <v>-4.6728971962616823</v>
      </c>
      <c r="M190" s="33">
        <f t="shared" si="19"/>
        <v>0.17017017017017017</v>
      </c>
      <c r="N190" s="34">
        <f t="shared" si="20"/>
        <v>0.18320506125384173</v>
      </c>
    </row>
    <row r="191" spans="1:14" ht="14.25" hidden="1" outlineLevel="1" x14ac:dyDescent="0.25">
      <c r="A191" s="36"/>
      <c r="B191" s="50" t="s">
        <v>196</v>
      </c>
      <c r="C191" s="42">
        <f t="shared" si="14"/>
        <v>48</v>
      </c>
      <c r="D191" s="48"/>
      <c r="E191" s="20">
        <v>29</v>
      </c>
      <c r="F191" s="14">
        <v>8</v>
      </c>
      <c r="G191" s="49">
        <f t="shared" si="15"/>
        <v>262.5</v>
      </c>
      <c r="H191" s="33">
        <f t="shared" si="16"/>
        <v>9.5156844730279563E-2</v>
      </c>
      <c r="I191" s="33">
        <f t="shared" si="17"/>
        <v>2.3823704586063133E-2</v>
      </c>
      <c r="J191" s="20">
        <v>74</v>
      </c>
      <c r="K191" s="14">
        <v>50</v>
      </c>
      <c r="L191" s="49">
        <f t="shared" si="18"/>
        <v>48</v>
      </c>
      <c r="M191" s="33">
        <f t="shared" si="19"/>
        <v>6.1728395061728392E-2</v>
      </c>
      <c r="N191" s="34">
        <f t="shared" si="20"/>
        <v>4.2804920853701342E-2</v>
      </c>
    </row>
    <row r="192" spans="1:14" ht="14.25" hidden="1" outlineLevel="1" x14ac:dyDescent="0.25">
      <c r="A192" s="36"/>
      <c r="B192" s="50" t="s">
        <v>197</v>
      </c>
      <c r="C192" s="42">
        <f t="shared" si="14"/>
        <v>-19.047619047619047</v>
      </c>
      <c r="D192" s="48"/>
      <c r="E192" s="20">
        <v>11</v>
      </c>
      <c r="F192" s="14">
        <v>18</v>
      </c>
      <c r="G192" s="49">
        <f t="shared" si="15"/>
        <v>-38.888888888888893</v>
      </c>
      <c r="H192" s="33">
        <f t="shared" si="16"/>
        <v>3.6093975587347421E-2</v>
      </c>
      <c r="I192" s="33">
        <f t="shared" si="17"/>
        <v>5.3603335318642052E-2</v>
      </c>
      <c r="J192" s="20">
        <v>68</v>
      </c>
      <c r="K192" s="14">
        <v>84</v>
      </c>
      <c r="L192" s="49">
        <f t="shared" si="18"/>
        <v>-19.047619047619047</v>
      </c>
      <c r="M192" s="33">
        <f t="shared" si="19"/>
        <v>5.6723390056723395E-2</v>
      </c>
      <c r="N192" s="34">
        <f t="shared" si="20"/>
        <v>7.1912267034218255E-2</v>
      </c>
    </row>
    <row r="193" spans="1:14" ht="14.25" hidden="1" outlineLevel="1" x14ac:dyDescent="0.25">
      <c r="A193" s="36"/>
      <c r="B193" s="50" t="s">
        <v>198</v>
      </c>
      <c r="C193" s="42">
        <f t="shared" si="14"/>
        <v>-64.22018348623854</v>
      </c>
      <c r="D193" s="48"/>
      <c r="E193" s="20">
        <v>13</v>
      </c>
      <c r="F193" s="14">
        <v>13</v>
      </c>
      <c r="G193" s="49">
        <f t="shared" si="15"/>
        <v>0</v>
      </c>
      <c r="H193" s="33">
        <f t="shared" si="16"/>
        <v>4.2656516603228771E-2</v>
      </c>
      <c r="I193" s="33">
        <f t="shared" si="17"/>
        <v>3.8713519952352587E-2</v>
      </c>
      <c r="J193" s="20">
        <v>39</v>
      </c>
      <c r="K193" s="14">
        <v>109</v>
      </c>
      <c r="L193" s="49">
        <f t="shared" si="18"/>
        <v>-64.22018348623854</v>
      </c>
      <c r="M193" s="33">
        <f t="shared" si="19"/>
        <v>3.2532532532532535E-2</v>
      </c>
      <c r="N193" s="34">
        <f t="shared" si="20"/>
        <v>9.3314727461068933E-2</v>
      </c>
    </row>
    <row r="194" spans="1:14" ht="14.25" hidden="1" outlineLevel="1" x14ac:dyDescent="0.25">
      <c r="A194" s="36"/>
      <c r="B194" s="50" t="s">
        <v>199</v>
      </c>
      <c r="C194" s="42">
        <f t="shared" si="14"/>
        <v>-46.875</v>
      </c>
      <c r="D194" s="48"/>
      <c r="E194" s="20">
        <v>4</v>
      </c>
      <c r="F194" s="14">
        <v>6</v>
      </c>
      <c r="G194" s="49">
        <f t="shared" si="15"/>
        <v>-33.333333333333329</v>
      </c>
      <c r="H194" s="33">
        <f t="shared" si="16"/>
        <v>1.31250820317627E-2</v>
      </c>
      <c r="I194" s="33">
        <f t="shared" si="17"/>
        <v>1.7867778439547347E-2</v>
      </c>
      <c r="J194" s="20">
        <v>17</v>
      </c>
      <c r="K194" s="14">
        <v>32</v>
      </c>
      <c r="L194" s="49">
        <f t="shared" si="18"/>
        <v>-46.875</v>
      </c>
      <c r="M194" s="33">
        <f t="shared" si="19"/>
        <v>1.4180847514180849E-2</v>
      </c>
      <c r="N194" s="34">
        <f t="shared" si="20"/>
        <v>2.7395149346368858E-2</v>
      </c>
    </row>
    <row r="195" spans="1:14" ht="14.25" hidden="1" outlineLevel="1" x14ac:dyDescent="0.25">
      <c r="A195" s="36"/>
      <c r="B195" s="50" t="s">
        <v>200</v>
      </c>
      <c r="C195" s="42">
        <f t="shared" si="14"/>
        <v>-31.25</v>
      </c>
      <c r="D195" s="48"/>
      <c r="E195" s="20">
        <v>1</v>
      </c>
      <c r="F195" s="14">
        <v>2</v>
      </c>
      <c r="G195" s="49">
        <f t="shared" si="15"/>
        <v>-50</v>
      </c>
      <c r="H195" s="33">
        <f t="shared" si="16"/>
        <v>3.281270507940675E-3</v>
      </c>
      <c r="I195" s="33">
        <f t="shared" si="17"/>
        <v>5.9559261465157833E-3</v>
      </c>
      <c r="J195" s="20">
        <v>11</v>
      </c>
      <c r="K195" s="14">
        <v>16</v>
      </c>
      <c r="L195" s="49">
        <f t="shared" si="18"/>
        <v>-31.25</v>
      </c>
      <c r="M195" s="33">
        <f t="shared" si="19"/>
        <v>9.1758425091758421E-3</v>
      </c>
      <c r="N195" s="34">
        <f t="shared" si="20"/>
        <v>1.3697574673184429E-2</v>
      </c>
    </row>
    <row r="196" spans="1:14" ht="14.25" hidden="1" outlineLevel="1" x14ac:dyDescent="0.25">
      <c r="A196" s="36"/>
      <c r="B196" s="50" t="s">
        <v>201</v>
      </c>
      <c r="C196" s="42">
        <f t="shared" si="14"/>
        <v>100</v>
      </c>
      <c r="D196" s="48"/>
      <c r="E196" s="20">
        <v>2</v>
      </c>
      <c r="F196" s="14">
        <v>2</v>
      </c>
      <c r="G196" s="49">
        <f t="shared" si="15"/>
        <v>0</v>
      </c>
      <c r="H196" s="33">
        <f t="shared" si="16"/>
        <v>6.5625410158813499E-3</v>
      </c>
      <c r="I196" s="33">
        <f t="shared" si="17"/>
        <v>5.9559261465157833E-3</v>
      </c>
      <c r="J196" s="20">
        <v>6</v>
      </c>
      <c r="K196" s="14">
        <v>3</v>
      </c>
      <c r="L196" s="49">
        <f t="shared" si="18"/>
        <v>100</v>
      </c>
      <c r="M196" s="33">
        <f t="shared" si="19"/>
        <v>5.005005005005005E-3</v>
      </c>
      <c r="N196" s="34">
        <f t="shared" si="20"/>
        <v>2.5682952512220804E-3</v>
      </c>
    </row>
    <row r="197" spans="1:14" ht="14.25" hidden="1" outlineLevel="1" x14ac:dyDescent="0.25">
      <c r="A197" s="36"/>
      <c r="B197" s="50" t="s">
        <v>202</v>
      </c>
      <c r="C197" s="42">
        <f t="shared" si="14"/>
        <v>-40</v>
      </c>
      <c r="D197" s="48"/>
      <c r="E197" s="20">
        <v>2</v>
      </c>
      <c r="F197" s="14">
        <v>1</v>
      </c>
      <c r="G197" s="49">
        <f t="shared" si="15"/>
        <v>100</v>
      </c>
      <c r="H197" s="33">
        <f t="shared" si="16"/>
        <v>6.5625410158813499E-3</v>
      </c>
      <c r="I197" s="33">
        <f t="shared" si="17"/>
        <v>2.9779630732578916E-3</v>
      </c>
      <c r="J197" s="20">
        <v>3</v>
      </c>
      <c r="K197" s="14">
        <v>5</v>
      </c>
      <c r="L197" s="49">
        <f t="shared" si="18"/>
        <v>-40</v>
      </c>
      <c r="M197" s="33">
        <f t="shared" si="19"/>
        <v>2.5025025025025025E-3</v>
      </c>
      <c r="N197" s="34">
        <f t="shared" si="20"/>
        <v>4.280492085370134E-3</v>
      </c>
    </row>
    <row r="198" spans="1:14" ht="14.25" hidden="1" outlineLevel="1" x14ac:dyDescent="0.25">
      <c r="A198" s="36"/>
      <c r="B198" s="50" t="s">
        <v>203</v>
      </c>
      <c r="C198" s="42" t="str">
        <f t="shared" si="14"/>
        <v/>
      </c>
      <c r="D198" s="48"/>
      <c r="E198" s="20">
        <v>0</v>
      </c>
      <c r="F198" s="14">
        <v>0</v>
      </c>
      <c r="G198" s="49" t="str">
        <f t="shared" si="15"/>
        <v/>
      </c>
      <c r="H198" s="33" t="str">
        <f t="shared" si="16"/>
        <v/>
      </c>
      <c r="I198" s="33" t="str">
        <f t="shared" si="17"/>
        <v/>
      </c>
      <c r="J198" s="20">
        <v>1</v>
      </c>
      <c r="K198" s="14">
        <v>0</v>
      </c>
      <c r="L198" s="49" t="str">
        <f t="shared" si="18"/>
        <v/>
      </c>
      <c r="M198" s="33">
        <f t="shared" si="19"/>
        <v>8.3416750083416757E-4</v>
      </c>
      <c r="N198" s="34" t="str">
        <f t="shared" si="20"/>
        <v/>
      </c>
    </row>
    <row r="199" spans="1:14" ht="14.25" collapsed="1" x14ac:dyDescent="0.25">
      <c r="A199" s="36" t="s">
        <v>204</v>
      </c>
      <c r="B199" s="1" t="s">
        <v>205</v>
      </c>
      <c r="C199" s="42">
        <f t="shared" si="14"/>
        <v>-4.3190832966064345</v>
      </c>
      <c r="D199" s="48"/>
      <c r="E199" s="20">
        <v>921</v>
      </c>
      <c r="F199" s="14">
        <v>1184</v>
      </c>
      <c r="G199" s="49">
        <f t="shared" si="15"/>
        <v>-22.212837837837839</v>
      </c>
      <c r="H199" s="33">
        <f t="shared" si="16"/>
        <v>3.0220501378133613</v>
      </c>
      <c r="I199" s="33">
        <f t="shared" si="17"/>
        <v>3.5259082787373432</v>
      </c>
      <c r="J199" s="20">
        <v>2171</v>
      </c>
      <c r="K199" s="14">
        <v>2269</v>
      </c>
      <c r="L199" s="49">
        <f t="shared" si="18"/>
        <v>-4.3190832966064345</v>
      </c>
      <c r="M199" s="33">
        <f t="shared" si="19"/>
        <v>1.8109776443109775</v>
      </c>
      <c r="N199" s="34">
        <f t="shared" si="20"/>
        <v>1.9424873083409671</v>
      </c>
    </row>
    <row r="200" spans="1:14" ht="14.25" hidden="1" outlineLevel="1" x14ac:dyDescent="0.25">
      <c r="A200" s="36"/>
      <c r="B200" s="50" t="s">
        <v>206</v>
      </c>
      <c r="C200" s="42">
        <f t="shared" si="14"/>
        <v>12.537764350453173</v>
      </c>
      <c r="D200" s="48"/>
      <c r="E200" s="20">
        <v>819</v>
      </c>
      <c r="F200" s="14">
        <v>810</v>
      </c>
      <c r="G200" s="49">
        <f t="shared" si="15"/>
        <v>1.1111111111111112</v>
      </c>
      <c r="H200" s="33">
        <f t="shared" si="16"/>
        <v>2.6873605460034122</v>
      </c>
      <c r="I200" s="33">
        <f t="shared" si="17"/>
        <v>2.4121500893388923</v>
      </c>
      <c r="J200" s="20">
        <v>1490</v>
      </c>
      <c r="K200" s="14">
        <v>1324</v>
      </c>
      <c r="L200" s="49">
        <f t="shared" si="18"/>
        <v>12.537764350453173</v>
      </c>
      <c r="M200" s="33">
        <f t="shared" si="19"/>
        <v>1.2429095762429094</v>
      </c>
      <c r="N200" s="34">
        <f t="shared" si="20"/>
        <v>1.1334743042060116</v>
      </c>
    </row>
    <row r="201" spans="1:14" ht="14.25" hidden="1" outlineLevel="1" x14ac:dyDescent="0.25">
      <c r="A201" s="36"/>
      <c r="B201" s="50">
        <v>500</v>
      </c>
      <c r="C201" s="42">
        <f t="shared" si="14"/>
        <v>-17.105263157894736</v>
      </c>
      <c r="D201" s="48"/>
      <c r="E201" s="20">
        <v>51</v>
      </c>
      <c r="F201" s="14">
        <v>166</v>
      </c>
      <c r="G201" s="49">
        <f t="shared" si="15"/>
        <v>-69.277108433734938</v>
      </c>
      <c r="H201" s="33">
        <f t="shared" si="16"/>
        <v>0.16734479590497442</v>
      </c>
      <c r="I201" s="33">
        <f t="shared" si="17"/>
        <v>0.49434187016081005</v>
      </c>
      <c r="J201" s="20">
        <v>315</v>
      </c>
      <c r="K201" s="14">
        <v>380</v>
      </c>
      <c r="L201" s="49">
        <f t="shared" si="18"/>
        <v>-17.105263157894736</v>
      </c>
      <c r="M201" s="33">
        <f t="shared" si="19"/>
        <v>0.26276276276276278</v>
      </c>
      <c r="N201" s="34">
        <f t="shared" si="20"/>
        <v>0.32531739848813018</v>
      </c>
    </row>
    <row r="202" spans="1:14" ht="14.25" hidden="1" outlineLevel="1" x14ac:dyDescent="0.25">
      <c r="A202" s="36"/>
      <c r="B202" s="50" t="s">
        <v>207</v>
      </c>
      <c r="C202" s="42">
        <f t="shared" ref="C202:C265" si="21">IF(K202=0,"",SUM(((J202-K202)/K202)*100))</f>
        <v>-38.148148148148145</v>
      </c>
      <c r="D202" s="48"/>
      <c r="E202" s="20">
        <v>12</v>
      </c>
      <c r="F202" s="14">
        <v>136</v>
      </c>
      <c r="G202" s="49">
        <f t="shared" ref="G202:G265" si="22">IF(F202=0,"",SUM(((E202-F202)/F202)*100))</f>
        <v>-91.17647058823529</v>
      </c>
      <c r="H202" s="33">
        <f t="shared" ref="H202:H265" si="23">IF(E202=0,"",SUM((E202/CntPeriod)*100))</f>
        <v>3.9375246095288093E-2</v>
      </c>
      <c r="I202" s="33">
        <f t="shared" ref="I202:I265" si="24">IF(F202=0,"",SUM((F202/CntPeriodPrevYear)*100))</f>
        <v>0.40500297796307327</v>
      </c>
      <c r="J202" s="20">
        <v>167</v>
      </c>
      <c r="K202" s="14">
        <v>270</v>
      </c>
      <c r="L202" s="49">
        <f t="shared" ref="L202:L265" si="25">IF(K202=0,"",SUM(((J202-K202)/K202)*100))</f>
        <v>-38.148148148148145</v>
      </c>
      <c r="M202" s="33">
        <f t="shared" ref="M202:M265" si="26">IF(J202=0,"",SUM((J202/CntYearAck)*100))</f>
        <v>0.13930597263930597</v>
      </c>
      <c r="N202" s="34">
        <f t="shared" ref="N202:N265" si="27">IF(K202=0,"",SUM((K202/CntPrevYearAck)*100))</f>
        <v>0.23114657260998725</v>
      </c>
    </row>
    <row r="203" spans="1:14" ht="14.25" hidden="1" outlineLevel="1" x14ac:dyDescent="0.25">
      <c r="A203" s="36"/>
      <c r="B203" s="50" t="s">
        <v>208</v>
      </c>
      <c r="C203" s="42" t="str">
        <f t="shared" si="21"/>
        <v/>
      </c>
      <c r="D203" s="48"/>
      <c r="E203" s="20">
        <v>21</v>
      </c>
      <c r="F203" s="14">
        <v>0</v>
      </c>
      <c r="G203" s="49" t="str">
        <f t="shared" si="22"/>
        <v/>
      </c>
      <c r="H203" s="33">
        <f t="shared" si="23"/>
        <v>6.8906680666754164E-2</v>
      </c>
      <c r="I203" s="33" t="str">
        <f t="shared" si="24"/>
        <v/>
      </c>
      <c r="J203" s="20">
        <v>122</v>
      </c>
      <c r="K203" s="14">
        <v>0</v>
      </c>
      <c r="L203" s="49" t="str">
        <f t="shared" si="25"/>
        <v/>
      </c>
      <c r="M203" s="33">
        <f t="shared" si="26"/>
        <v>0.10176843510176843</v>
      </c>
      <c r="N203" s="34" t="str">
        <f t="shared" si="27"/>
        <v/>
      </c>
    </row>
    <row r="204" spans="1:14" ht="14.25" hidden="1" outlineLevel="1" x14ac:dyDescent="0.25">
      <c r="A204" s="36"/>
      <c r="B204" s="50" t="s">
        <v>209</v>
      </c>
      <c r="C204" s="42">
        <f t="shared" si="21"/>
        <v>62.5</v>
      </c>
      <c r="D204" s="48"/>
      <c r="E204" s="20">
        <v>4</v>
      </c>
      <c r="F204" s="14">
        <v>3</v>
      </c>
      <c r="G204" s="49">
        <f t="shared" si="22"/>
        <v>33.333333333333329</v>
      </c>
      <c r="H204" s="33">
        <f t="shared" si="23"/>
        <v>1.31250820317627E-2</v>
      </c>
      <c r="I204" s="33">
        <f t="shared" si="24"/>
        <v>8.9338892197736736E-3</v>
      </c>
      <c r="J204" s="20">
        <v>26</v>
      </c>
      <c r="K204" s="14">
        <v>16</v>
      </c>
      <c r="L204" s="49">
        <f t="shared" si="25"/>
        <v>62.5</v>
      </c>
      <c r="M204" s="33">
        <f t="shared" si="26"/>
        <v>2.1688355021688355E-2</v>
      </c>
      <c r="N204" s="34">
        <f t="shared" si="27"/>
        <v>1.3697574673184429E-2</v>
      </c>
    </row>
    <row r="205" spans="1:14" ht="14.25" hidden="1" outlineLevel="1" x14ac:dyDescent="0.25">
      <c r="A205" s="36"/>
      <c r="B205" s="50" t="s">
        <v>210</v>
      </c>
      <c r="C205" s="42">
        <f t="shared" si="21"/>
        <v>-25.806451612903224</v>
      </c>
      <c r="D205" s="48"/>
      <c r="E205" s="20">
        <v>1</v>
      </c>
      <c r="F205" s="14">
        <v>3</v>
      </c>
      <c r="G205" s="49">
        <f t="shared" si="22"/>
        <v>-66.666666666666657</v>
      </c>
      <c r="H205" s="33">
        <f t="shared" si="23"/>
        <v>3.281270507940675E-3</v>
      </c>
      <c r="I205" s="33">
        <f t="shared" si="24"/>
        <v>8.9338892197736736E-3</v>
      </c>
      <c r="J205" s="20">
        <v>23</v>
      </c>
      <c r="K205" s="14">
        <v>31</v>
      </c>
      <c r="L205" s="49">
        <f t="shared" si="25"/>
        <v>-25.806451612903224</v>
      </c>
      <c r="M205" s="33">
        <f t="shared" si="26"/>
        <v>1.9185852519185854E-2</v>
      </c>
      <c r="N205" s="34">
        <f t="shared" si="27"/>
        <v>2.653905092929483E-2</v>
      </c>
    </row>
    <row r="206" spans="1:14" ht="14.25" hidden="1" outlineLevel="1" x14ac:dyDescent="0.25">
      <c r="A206" s="36"/>
      <c r="B206" s="50" t="s">
        <v>211</v>
      </c>
      <c r="C206" s="42" t="str">
        <f t="shared" si="21"/>
        <v/>
      </c>
      <c r="D206" s="48"/>
      <c r="E206" s="20">
        <v>7</v>
      </c>
      <c r="F206" s="14">
        <v>0</v>
      </c>
      <c r="G206" s="49" t="str">
        <f t="shared" si="22"/>
        <v/>
      </c>
      <c r="H206" s="33">
        <f t="shared" si="23"/>
        <v>2.2968893555584721E-2</v>
      </c>
      <c r="I206" s="33" t="str">
        <f t="shared" si="24"/>
        <v/>
      </c>
      <c r="J206" s="20">
        <v>11</v>
      </c>
      <c r="K206" s="14">
        <v>0</v>
      </c>
      <c r="L206" s="49" t="str">
        <f t="shared" si="25"/>
        <v/>
      </c>
      <c r="M206" s="33">
        <f t="shared" si="26"/>
        <v>9.1758425091758421E-3</v>
      </c>
      <c r="N206" s="34" t="str">
        <f t="shared" si="27"/>
        <v/>
      </c>
    </row>
    <row r="207" spans="1:14" ht="14.25" hidden="1" outlineLevel="1" x14ac:dyDescent="0.25">
      <c r="A207" s="36"/>
      <c r="B207" s="50" t="s">
        <v>212</v>
      </c>
      <c r="C207" s="42" t="str">
        <f t="shared" si="21"/>
        <v/>
      </c>
      <c r="D207" s="48"/>
      <c r="E207" s="20">
        <v>2</v>
      </c>
      <c r="F207" s="14">
        <v>0</v>
      </c>
      <c r="G207" s="49" t="str">
        <f t="shared" si="22"/>
        <v/>
      </c>
      <c r="H207" s="33">
        <f t="shared" si="23"/>
        <v>6.5625410158813499E-3</v>
      </c>
      <c r="I207" s="33" t="str">
        <f t="shared" si="24"/>
        <v/>
      </c>
      <c r="J207" s="20">
        <v>5</v>
      </c>
      <c r="K207" s="14">
        <v>0</v>
      </c>
      <c r="L207" s="49" t="str">
        <f t="shared" si="25"/>
        <v/>
      </c>
      <c r="M207" s="33">
        <f t="shared" si="26"/>
        <v>4.170837504170838E-3</v>
      </c>
      <c r="N207" s="34" t="str">
        <f t="shared" si="27"/>
        <v/>
      </c>
    </row>
    <row r="208" spans="1:14" ht="14.25" hidden="1" outlineLevel="1" x14ac:dyDescent="0.25">
      <c r="A208" s="36"/>
      <c r="B208" s="50">
        <v>124</v>
      </c>
      <c r="C208" s="42" t="str">
        <f t="shared" si="21"/>
        <v/>
      </c>
      <c r="D208" s="48"/>
      <c r="E208" s="20">
        <v>2</v>
      </c>
      <c r="F208" s="14">
        <v>0</v>
      </c>
      <c r="G208" s="49" t="str">
        <f t="shared" si="22"/>
        <v/>
      </c>
      <c r="H208" s="33">
        <f t="shared" si="23"/>
        <v>6.5625410158813499E-3</v>
      </c>
      <c r="I208" s="33" t="str">
        <f t="shared" si="24"/>
        <v/>
      </c>
      <c r="J208" s="20">
        <v>5</v>
      </c>
      <c r="K208" s="14">
        <v>0</v>
      </c>
      <c r="L208" s="49" t="str">
        <f t="shared" si="25"/>
        <v/>
      </c>
      <c r="M208" s="33">
        <f t="shared" si="26"/>
        <v>4.170837504170838E-3</v>
      </c>
      <c r="N208" s="34" t="str">
        <f t="shared" si="27"/>
        <v/>
      </c>
    </row>
    <row r="209" spans="1:14" ht="14.25" hidden="1" outlineLevel="1" x14ac:dyDescent="0.25">
      <c r="A209" s="36"/>
      <c r="B209" s="50" t="s">
        <v>213</v>
      </c>
      <c r="C209" s="42">
        <f t="shared" si="21"/>
        <v>-37.5</v>
      </c>
      <c r="D209" s="48"/>
      <c r="E209" s="20">
        <v>1</v>
      </c>
      <c r="F209" s="14">
        <v>3</v>
      </c>
      <c r="G209" s="49">
        <f t="shared" si="22"/>
        <v>-66.666666666666657</v>
      </c>
      <c r="H209" s="33">
        <f t="shared" si="23"/>
        <v>3.281270507940675E-3</v>
      </c>
      <c r="I209" s="33">
        <f t="shared" si="24"/>
        <v>8.9338892197736736E-3</v>
      </c>
      <c r="J209" s="20">
        <v>5</v>
      </c>
      <c r="K209" s="14">
        <v>8</v>
      </c>
      <c r="L209" s="49">
        <f t="shared" si="25"/>
        <v>-37.5</v>
      </c>
      <c r="M209" s="33">
        <f t="shared" si="26"/>
        <v>4.170837504170838E-3</v>
      </c>
      <c r="N209" s="34">
        <f t="shared" si="27"/>
        <v>6.8487873365922144E-3</v>
      </c>
    </row>
    <row r="210" spans="1:14" ht="14.25" hidden="1" outlineLevel="1" x14ac:dyDescent="0.25">
      <c r="A210" s="36"/>
      <c r="B210" s="50" t="s">
        <v>214</v>
      </c>
      <c r="C210" s="42">
        <f t="shared" si="21"/>
        <v>0</v>
      </c>
      <c r="D210" s="48"/>
      <c r="E210" s="20">
        <v>1</v>
      </c>
      <c r="F210" s="14">
        <v>0</v>
      </c>
      <c r="G210" s="49" t="str">
        <f t="shared" si="22"/>
        <v/>
      </c>
      <c r="H210" s="33">
        <f t="shared" si="23"/>
        <v>3.281270507940675E-3</v>
      </c>
      <c r="I210" s="33" t="str">
        <f t="shared" si="24"/>
        <v/>
      </c>
      <c r="J210" s="20">
        <v>2</v>
      </c>
      <c r="K210" s="14">
        <v>2</v>
      </c>
      <c r="L210" s="49">
        <f t="shared" si="25"/>
        <v>0</v>
      </c>
      <c r="M210" s="33">
        <f t="shared" si="26"/>
        <v>1.6683350016683351E-3</v>
      </c>
      <c r="N210" s="34">
        <f t="shared" si="27"/>
        <v>1.7121968341480536E-3</v>
      </c>
    </row>
    <row r="211" spans="1:14" ht="14.25" hidden="1" outlineLevel="1" x14ac:dyDescent="0.25">
      <c r="A211" s="36"/>
      <c r="B211" s="50" t="s">
        <v>215</v>
      </c>
      <c r="C211" s="42">
        <f t="shared" si="21"/>
        <v>-100</v>
      </c>
      <c r="D211" s="48"/>
      <c r="E211" s="20">
        <v>0</v>
      </c>
      <c r="F211" s="14">
        <v>63</v>
      </c>
      <c r="G211" s="49">
        <f t="shared" si="22"/>
        <v>-100</v>
      </c>
      <c r="H211" s="33" t="str">
        <f t="shared" si="23"/>
        <v/>
      </c>
      <c r="I211" s="33">
        <f t="shared" si="24"/>
        <v>0.18761167361524717</v>
      </c>
      <c r="J211" s="20">
        <v>0</v>
      </c>
      <c r="K211" s="14">
        <v>227</v>
      </c>
      <c r="L211" s="49">
        <f t="shared" si="25"/>
        <v>-100</v>
      </c>
      <c r="M211" s="33" t="str">
        <f t="shared" si="26"/>
        <v/>
      </c>
      <c r="N211" s="34">
        <f t="shared" si="27"/>
        <v>0.19433434067580407</v>
      </c>
    </row>
    <row r="212" spans="1:14" ht="14.25" hidden="1" outlineLevel="1" x14ac:dyDescent="0.25">
      <c r="A212" s="36"/>
      <c r="B212" s="50" t="s">
        <v>216</v>
      </c>
      <c r="C212" s="42">
        <f t="shared" si="21"/>
        <v>-100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0</v>
      </c>
      <c r="K212" s="14">
        <v>11</v>
      </c>
      <c r="L212" s="49">
        <f t="shared" si="25"/>
        <v>-100</v>
      </c>
      <c r="M212" s="33" t="str">
        <f t="shared" si="26"/>
        <v/>
      </c>
      <c r="N212" s="34">
        <f t="shared" si="27"/>
        <v>9.417082587814294E-3</v>
      </c>
    </row>
    <row r="213" spans="1:14" ht="14.25" collapsed="1" x14ac:dyDescent="0.25">
      <c r="A213" s="36" t="s">
        <v>217</v>
      </c>
      <c r="B213" s="1" t="s">
        <v>218</v>
      </c>
      <c r="C213" s="42">
        <f t="shared" si="21"/>
        <v>-39.023685730791449</v>
      </c>
      <c r="D213" s="48"/>
      <c r="E213" s="20">
        <v>336</v>
      </c>
      <c r="F213" s="14">
        <v>764</v>
      </c>
      <c r="G213" s="49">
        <f t="shared" si="22"/>
        <v>-56.02094240837696</v>
      </c>
      <c r="H213" s="33">
        <f t="shared" si="23"/>
        <v>1.1025068906680666</v>
      </c>
      <c r="I213" s="33">
        <f t="shared" si="24"/>
        <v>2.2751637879690292</v>
      </c>
      <c r="J213" s="20">
        <v>2111</v>
      </c>
      <c r="K213" s="14">
        <v>3462</v>
      </c>
      <c r="L213" s="49">
        <f t="shared" si="25"/>
        <v>-39.023685730791449</v>
      </c>
      <c r="M213" s="33">
        <f t="shared" si="26"/>
        <v>1.7609275942609277</v>
      </c>
      <c r="N213" s="34">
        <f t="shared" si="27"/>
        <v>2.9638127199102806</v>
      </c>
    </row>
    <row r="214" spans="1:14" ht="14.25" hidden="1" outlineLevel="1" x14ac:dyDescent="0.25">
      <c r="A214" s="36"/>
      <c r="B214" s="50" t="s">
        <v>219</v>
      </c>
      <c r="C214" s="42">
        <f t="shared" si="21"/>
        <v>2.1739130434782608</v>
      </c>
      <c r="D214" s="48"/>
      <c r="E214" s="20">
        <v>86</v>
      </c>
      <c r="F214" s="14">
        <v>229</v>
      </c>
      <c r="G214" s="49">
        <f t="shared" si="22"/>
        <v>-62.445414847161572</v>
      </c>
      <c r="H214" s="33">
        <f t="shared" si="23"/>
        <v>0.28218926368289798</v>
      </c>
      <c r="I214" s="33">
        <f t="shared" si="24"/>
        <v>0.6819535437760571</v>
      </c>
      <c r="J214" s="20">
        <v>658</v>
      </c>
      <c r="K214" s="14">
        <v>644</v>
      </c>
      <c r="L214" s="49">
        <f t="shared" si="25"/>
        <v>2.1739130434782608</v>
      </c>
      <c r="M214" s="33">
        <f t="shared" si="26"/>
        <v>0.54888221554888228</v>
      </c>
      <c r="N214" s="34">
        <f t="shared" si="27"/>
        <v>0.55132738059567332</v>
      </c>
    </row>
    <row r="215" spans="1:14" ht="14.25" hidden="1" outlineLevel="1" x14ac:dyDescent="0.25">
      <c r="A215" s="36"/>
      <c r="B215" s="50" t="s">
        <v>220</v>
      </c>
      <c r="C215" s="42">
        <f t="shared" si="21"/>
        <v>-32.721202003338902</v>
      </c>
      <c r="D215" s="48"/>
      <c r="E215" s="20">
        <v>64</v>
      </c>
      <c r="F215" s="14">
        <v>128</v>
      </c>
      <c r="G215" s="49">
        <f t="shared" si="22"/>
        <v>-50</v>
      </c>
      <c r="H215" s="33">
        <f t="shared" si="23"/>
        <v>0.2100013125082032</v>
      </c>
      <c r="I215" s="33">
        <f t="shared" si="24"/>
        <v>0.38117927337701013</v>
      </c>
      <c r="J215" s="20">
        <v>403</v>
      </c>
      <c r="K215" s="14">
        <v>599</v>
      </c>
      <c r="L215" s="49">
        <f t="shared" si="25"/>
        <v>-32.721202003338902</v>
      </c>
      <c r="M215" s="33">
        <f t="shared" si="26"/>
        <v>0.33616950283616948</v>
      </c>
      <c r="N215" s="34">
        <f t="shared" si="27"/>
        <v>0.51280295182734204</v>
      </c>
    </row>
    <row r="216" spans="1:14" ht="14.25" hidden="1" outlineLevel="1" x14ac:dyDescent="0.25">
      <c r="A216" s="36"/>
      <c r="B216" s="50" t="s">
        <v>221</v>
      </c>
      <c r="C216" s="42">
        <f t="shared" si="21"/>
        <v>-78.390461997019372</v>
      </c>
      <c r="D216" s="48"/>
      <c r="E216" s="20">
        <v>64</v>
      </c>
      <c r="F216" s="14">
        <v>146</v>
      </c>
      <c r="G216" s="49">
        <f t="shared" si="22"/>
        <v>-56.164383561643838</v>
      </c>
      <c r="H216" s="33">
        <f t="shared" si="23"/>
        <v>0.2100013125082032</v>
      </c>
      <c r="I216" s="33">
        <f t="shared" si="24"/>
        <v>0.43478260869565216</v>
      </c>
      <c r="J216" s="20">
        <v>290</v>
      </c>
      <c r="K216" s="14">
        <v>1342</v>
      </c>
      <c r="L216" s="49">
        <f t="shared" si="25"/>
        <v>-78.390461997019372</v>
      </c>
      <c r="M216" s="33">
        <f t="shared" si="26"/>
        <v>0.24190857524190859</v>
      </c>
      <c r="N216" s="34">
        <f t="shared" si="27"/>
        <v>1.1488840757133438</v>
      </c>
    </row>
    <row r="217" spans="1:14" ht="14.25" hidden="1" outlineLevel="1" x14ac:dyDescent="0.25">
      <c r="A217" s="36"/>
      <c r="B217" s="50" t="s">
        <v>222</v>
      </c>
      <c r="C217" s="42">
        <f t="shared" si="21"/>
        <v>-25.454545454545453</v>
      </c>
      <c r="D217" s="48"/>
      <c r="E217" s="20">
        <v>23</v>
      </c>
      <c r="F217" s="14">
        <v>87</v>
      </c>
      <c r="G217" s="49">
        <f t="shared" si="22"/>
        <v>-73.563218390804593</v>
      </c>
      <c r="H217" s="33">
        <f t="shared" si="23"/>
        <v>7.5469221682635521E-2</v>
      </c>
      <c r="I217" s="33">
        <f t="shared" si="24"/>
        <v>0.25908278737343654</v>
      </c>
      <c r="J217" s="20">
        <v>246</v>
      </c>
      <c r="K217" s="14">
        <v>330</v>
      </c>
      <c r="L217" s="49">
        <f t="shared" si="25"/>
        <v>-25.454545454545453</v>
      </c>
      <c r="M217" s="33">
        <f t="shared" si="26"/>
        <v>0.20520520520520519</v>
      </c>
      <c r="N217" s="34">
        <f t="shared" si="27"/>
        <v>0.28251247763442883</v>
      </c>
    </row>
    <row r="218" spans="1:14" ht="14.25" hidden="1" outlineLevel="1" x14ac:dyDescent="0.25">
      <c r="A218" s="36"/>
      <c r="B218" s="50" t="s">
        <v>223</v>
      </c>
      <c r="C218" s="42">
        <f t="shared" si="21"/>
        <v>36.746987951807228</v>
      </c>
      <c r="D218" s="48"/>
      <c r="E218" s="20">
        <v>36</v>
      </c>
      <c r="F218" s="14">
        <v>56</v>
      </c>
      <c r="G218" s="49">
        <f t="shared" si="22"/>
        <v>-35.714285714285715</v>
      </c>
      <c r="H218" s="33">
        <f t="shared" si="23"/>
        <v>0.11812573828586428</v>
      </c>
      <c r="I218" s="33">
        <f t="shared" si="24"/>
        <v>0.16676593210244192</v>
      </c>
      <c r="J218" s="20">
        <v>227</v>
      </c>
      <c r="K218" s="14">
        <v>166</v>
      </c>
      <c r="L218" s="49">
        <f t="shared" si="25"/>
        <v>36.746987951807228</v>
      </c>
      <c r="M218" s="33">
        <f t="shared" si="26"/>
        <v>0.18935602268935603</v>
      </c>
      <c r="N218" s="34">
        <f t="shared" si="27"/>
        <v>0.14211233723428845</v>
      </c>
    </row>
    <row r="219" spans="1:14" ht="14.25" hidden="1" outlineLevel="1" x14ac:dyDescent="0.25">
      <c r="A219" s="36"/>
      <c r="B219" s="50" t="s">
        <v>224</v>
      </c>
      <c r="C219" s="42" t="str">
        <f t="shared" si="21"/>
        <v/>
      </c>
      <c r="D219" s="48"/>
      <c r="E219" s="20">
        <v>19</v>
      </c>
      <c r="F219" s="14">
        <v>0</v>
      </c>
      <c r="G219" s="49" t="str">
        <f t="shared" si="22"/>
        <v/>
      </c>
      <c r="H219" s="33">
        <f t="shared" si="23"/>
        <v>6.2344139650872814E-2</v>
      </c>
      <c r="I219" s="33" t="str">
        <f t="shared" si="24"/>
        <v/>
      </c>
      <c r="J219" s="20">
        <v>115</v>
      </c>
      <c r="K219" s="14">
        <v>0</v>
      </c>
      <c r="L219" s="49" t="str">
        <f t="shared" si="25"/>
        <v/>
      </c>
      <c r="M219" s="33">
        <f t="shared" si="26"/>
        <v>9.5929262595929252E-2</v>
      </c>
      <c r="N219" s="34" t="str">
        <f t="shared" si="27"/>
        <v/>
      </c>
    </row>
    <row r="220" spans="1:14" ht="14.25" hidden="1" outlineLevel="1" x14ac:dyDescent="0.25">
      <c r="A220" s="36"/>
      <c r="B220" s="50" t="s">
        <v>225</v>
      </c>
      <c r="C220" s="42">
        <f t="shared" si="21"/>
        <v>-49.056603773584904</v>
      </c>
      <c r="D220" s="48"/>
      <c r="E220" s="20">
        <v>20</v>
      </c>
      <c r="F220" s="14">
        <v>45</v>
      </c>
      <c r="G220" s="49">
        <f t="shared" si="22"/>
        <v>-55.555555555555557</v>
      </c>
      <c r="H220" s="33">
        <f t="shared" si="23"/>
        <v>6.5625410158813499E-2</v>
      </c>
      <c r="I220" s="33">
        <f t="shared" si="24"/>
        <v>0.13400833829660511</v>
      </c>
      <c r="J220" s="20">
        <v>81</v>
      </c>
      <c r="K220" s="14">
        <v>159</v>
      </c>
      <c r="L220" s="49">
        <f t="shared" si="25"/>
        <v>-49.056603773584904</v>
      </c>
      <c r="M220" s="33">
        <f t="shared" si="26"/>
        <v>6.7567567567567571E-2</v>
      </c>
      <c r="N220" s="34">
        <f t="shared" si="27"/>
        <v>0.13611964831477028</v>
      </c>
    </row>
    <row r="221" spans="1:14" ht="14.25" hidden="1" outlineLevel="1" x14ac:dyDescent="0.25">
      <c r="A221" s="36"/>
      <c r="B221" s="50" t="s">
        <v>226</v>
      </c>
      <c r="C221" s="42">
        <f t="shared" si="21"/>
        <v>-68.361581920903959</v>
      </c>
      <c r="D221" s="48"/>
      <c r="E221" s="20">
        <v>16</v>
      </c>
      <c r="F221" s="14">
        <v>43</v>
      </c>
      <c r="G221" s="49">
        <f t="shared" si="22"/>
        <v>-62.790697674418603</v>
      </c>
      <c r="H221" s="33">
        <f t="shared" si="23"/>
        <v>5.2500328127050799E-2</v>
      </c>
      <c r="I221" s="33">
        <f t="shared" si="24"/>
        <v>0.12805241215008933</v>
      </c>
      <c r="J221" s="20">
        <v>56</v>
      </c>
      <c r="K221" s="14">
        <v>177</v>
      </c>
      <c r="L221" s="49">
        <f t="shared" si="25"/>
        <v>-68.361581920903959</v>
      </c>
      <c r="M221" s="33">
        <f t="shared" si="26"/>
        <v>4.6713380046713382E-2</v>
      </c>
      <c r="N221" s="34">
        <f t="shared" si="27"/>
        <v>0.15152941982210275</v>
      </c>
    </row>
    <row r="222" spans="1:14" ht="14.25" hidden="1" outlineLevel="1" x14ac:dyDescent="0.25">
      <c r="A222" s="36"/>
      <c r="B222" s="50" t="s">
        <v>227</v>
      </c>
      <c r="C222" s="42">
        <f t="shared" si="21"/>
        <v>29.166666666666668</v>
      </c>
      <c r="D222" s="48"/>
      <c r="E222" s="20">
        <v>8</v>
      </c>
      <c r="F222" s="14">
        <v>19</v>
      </c>
      <c r="G222" s="49">
        <f t="shared" si="22"/>
        <v>-57.894736842105267</v>
      </c>
      <c r="H222" s="33">
        <f t="shared" si="23"/>
        <v>2.62501640635254E-2</v>
      </c>
      <c r="I222" s="33">
        <f t="shared" si="24"/>
        <v>5.6581298391899938E-2</v>
      </c>
      <c r="J222" s="20">
        <v>31</v>
      </c>
      <c r="K222" s="14">
        <v>24</v>
      </c>
      <c r="L222" s="49">
        <f t="shared" si="25"/>
        <v>29.166666666666668</v>
      </c>
      <c r="M222" s="33">
        <f t="shared" si="26"/>
        <v>2.5859192525859193E-2</v>
      </c>
      <c r="N222" s="34">
        <f t="shared" si="27"/>
        <v>2.0546362009776643E-2</v>
      </c>
    </row>
    <row r="223" spans="1:14" ht="14.25" hidden="1" outlineLevel="1" x14ac:dyDescent="0.25">
      <c r="A223" s="36"/>
      <c r="B223" s="50" t="s">
        <v>228</v>
      </c>
      <c r="C223" s="42">
        <f t="shared" si="21"/>
        <v>-76.923076923076934</v>
      </c>
      <c r="D223" s="48"/>
      <c r="E223" s="20">
        <v>0</v>
      </c>
      <c r="F223" s="14">
        <v>5</v>
      </c>
      <c r="G223" s="49">
        <f t="shared" si="22"/>
        <v>-100</v>
      </c>
      <c r="H223" s="33" t="str">
        <f t="shared" si="23"/>
        <v/>
      </c>
      <c r="I223" s="33">
        <f t="shared" si="24"/>
        <v>1.488981536628946E-2</v>
      </c>
      <c r="J223" s="20">
        <v>3</v>
      </c>
      <c r="K223" s="14">
        <v>13</v>
      </c>
      <c r="L223" s="49">
        <f t="shared" si="25"/>
        <v>-76.923076923076934</v>
      </c>
      <c r="M223" s="33">
        <f t="shared" si="26"/>
        <v>2.5025025025025025E-3</v>
      </c>
      <c r="N223" s="34">
        <f t="shared" si="27"/>
        <v>1.1129279421962349E-2</v>
      </c>
    </row>
    <row r="224" spans="1:14" ht="14.25" hidden="1" outlineLevel="1" x14ac:dyDescent="0.25">
      <c r="A224" s="36"/>
      <c r="B224" s="50" t="s">
        <v>229</v>
      </c>
      <c r="C224" s="42">
        <f t="shared" si="21"/>
        <v>-80</v>
      </c>
      <c r="D224" s="48"/>
      <c r="E224" s="20">
        <v>0</v>
      </c>
      <c r="F224" s="14">
        <v>3</v>
      </c>
      <c r="G224" s="49">
        <f t="shared" si="22"/>
        <v>-100</v>
      </c>
      <c r="H224" s="33" t="str">
        <f t="shared" si="23"/>
        <v/>
      </c>
      <c r="I224" s="33">
        <f t="shared" si="24"/>
        <v>8.9338892197736736E-3</v>
      </c>
      <c r="J224" s="20">
        <v>1</v>
      </c>
      <c r="K224" s="14">
        <v>5</v>
      </c>
      <c r="L224" s="49">
        <f t="shared" si="25"/>
        <v>-80</v>
      </c>
      <c r="M224" s="33">
        <f t="shared" si="26"/>
        <v>8.3416750083416757E-4</v>
      </c>
      <c r="N224" s="34">
        <f t="shared" si="27"/>
        <v>4.280492085370134E-3</v>
      </c>
    </row>
    <row r="225" spans="1:14" ht="14.25" hidden="1" outlineLevel="1" x14ac:dyDescent="0.25">
      <c r="A225" s="36"/>
      <c r="B225" s="50" t="s">
        <v>230</v>
      </c>
      <c r="C225" s="42">
        <f t="shared" si="21"/>
        <v>-100</v>
      </c>
      <c r="D225" s="48"/>
      <c r="E225" s="20">
        <v>0</v>
      </c>
      <c r="F225" s="14">
        <v>3</v>
      </c>
      <c r="G225" s="49">
        <f t="shared" si="22"/>
        <v>-100</v>
      </c>
      <c r="H225" s="33" t="str">
        <f t="shared" si="23"/>
        <v/>
      </c>
      <c r="I225" s="33">
        <f t="shared" si="24"/>
        <v>8.9338892197736736E-3</v>
      </c>
      <c r="J225" s="20">
        <v>0</v>
      </c>
      <c r="K225" s="14">
        <v>3</v>
      </c>
      <c r="L225" s="49">
        <f t="shared" si="25"/>
        <v>-100</v>
      </c>
      <c r="M225" s="33" t="str">
        <f t="shared" si="26"/>
        <v/>
      </c>
      <c r="N225" s="34">
        <f t="shared" si="27"/>
        <v>2.5682952512220804E-3</v>
      </c>
    </row>
    <row r="226" spans="1:14" ht="14.25" collapsed="1" x14ac:dyDescent="0.25">
      <c r="A226" s="36" t="s">
        <v>231</v>
      </c>
      <c r="B226" s="1" t="s">
        <v>232</v>
      </c>
      <c r="C226" s="42">
        <f t="shared" si="21"/>
        <v>-9.1706888986397548</v>
      </c>
      <c r="D226" s="48"/>
      <c r="E226" s="20">
        <v>433</v>
      </c>
      <c r="F226" s="14">
        <v>648</v>
      </c>
      <c r="G226" s="49">
        <f t="shared" si="22"/>
        <v>-33.179012345679013</v>
      </c>
      <c r="H226" s="33">
        <f t="shared" si="23"/>
        <v>1.4207901299383121</v>
      </c>
      <c r="I226" s="33">
        <f t="shared" si="24"/>
        <v>1.9297200714711138</v>
      </c>
      <c r="J226" s="20">
        <v>2070</v>
      </c>
      <c r="K226" s="14">
        <v>2279</v>
      </c>
      <c r="L226" s="49">
        <f t="shared" si="25"/>
        <v>-9.1706888986397548</v>
      </c>
      <c r="M226" s="33">
        <f t="shared" si="26"/>
        <v>1.7267267267267266</v>
      </c>
      <c r="N226" s="34">
        <f t="shared" si="27"/>
        <v>1.9510482925117072</v>
      </c>
    </row>
    <row r="227" spans="1:14" ht="14.25" hidden="1" outlineLevel="1" x14ac:dyDescent="0.25">
      <c r="A227" s="36"/>
      <c r="B227" s="50" t="s">
        <v>233</v>
      </c>
      <c r="C227" s="42">
        <f t="shared" si="21"/>
        <v>16.694214876033058</v>
      </c>
      <c r="D227" s="48"/>
      <c r="E227" s="20">
        <v>137</v>
      </c>
      <c r="F227" s="14">
        <v>125</v>
      </c>
      <c r="G227" s="49">
        <f t="shared" si="22"/>
        <v>9.6</v>
      </c>
      <c r="H227" s="33">
        <f t="shared" si="23"/>
        <v>0.44953405958787246</v>
      </c>
      <c r="I227" s="33">
        <f t="shared" si="24"/>
        <v>0.37224538415723646</v>
      </c>
      <c r="J227" s="20">
        <v>706</v>
      </c>
      <c r="K227" s="14">
        <v>605</v>
      </c>
      <c r="L227" s="49">
        <f t="shared" si="25"/>
        <v>16.694214876033058</v>
      </c>
      <c r="M227" s="33">
        <f t="shared" si="26"/>
        <v>0.58892225558892219</v>
      </c>
      <c r="N227" s="34">
        <f t="shared" si="27"/>
        <v>0.51793954232978623</v>
      </c>
    </row>
    <row r="228" spans="1:14" ht="14.25" hidden="1" outlineLevel="1" x14ac:dyDescent="0.25">
      <c r="A228" s="36"/>
      <c r="B228" s="50" t="s">
        <v>234</v>
      </c>
      <c r="C228" s="42">
        <f t="shared" si="21"/>
        <v>-21.804511278195488</v>
      </c>
      <c r="D228" s="48"/>
      <c r="E228" s="20">
        <v>58</v>
      </c>
      <c r="F228" s="14">
        <v>127</v>
      </c>
      <c r="G228" s="49">
        <f t="shared" si="22"/>
        <v>-54.330708661417326</v>
      </c>
      <c r="H228" s="33">
        <f t="shared" si="23"/>
        <v>0.19031368946055913</v>
      </c>
      <c r="I228" s="33">
        <f t="shared" si="24"/>
        <v>0.37820131030375226</v>
      </c>
      <c r="J228" s="20">
        <v>416</v>
      </c>
      <c r="K228" s="14">
        <v>532</v>
      </c>
      <c r="L228" s="49">
        <f t="shared" si="25"/>
        <v>-21.804511278195488</v>
      </c>
      <c r="M228" s="33">
        <f t="shared" si="26"/>
        <v>0.34701368034701369</v>
      </c>
      <c r="N228" s="34">
        <f t="shared" si="27"/>
        <v>0.45544435788338228</v>
      </c>
    </row>
    <row r="229" spans="1:14" ht="14.25" hidden="1" outlineLevel="1" x14ac:dyDescent="0.25">
      <c r="A229" s="36"/>
      <c r="B229" s="50" t="s">
        <v>235</v>
      </c>
      <c r="C229" s="42">
        <f t="shared" si="21"/>
        <v>-3.3254156769596199</v>
      </c>
      <c r="D229" s="48"/>
      <c r="E229" s="20">
        <v>102</v>
      </c>
      <c r="F229" s="14">
        <v>125</v>
      </c>
      <c r="G229" s="49">
        <f t="shared" si="22"/>
        <v>-18.399999999999999</v>
      </c>
      <c r="H229" s="33">
        <f t="shared" si="23"/>
        <v>0.33468959180994884</v>
      </c>
      <c r="I229" s="33">
        <f t="shared" si="24"/>
        <v>0.37224538415723646</v>
      </c>
      <c r="J229" s="20">
        <v>407</v>
      </c>
      <c r="K229" s="14">
        <v>421</v>
      </c>
      <c r="L229" s="49">
        <f t="shared" si="25"/>
        <v>-3.3254156769596199</v>
      </c>
      <c r="M229" s="33">
        <f t="shared" si="26"/>
        <v>0.33950617283950618</v>
      </c>
      <c r="N229" s="34">
        <f t="shared" si="27"/>
        <v>0.3604174335881653</v>
      </c>
    </row>
    <row r="230" spans="1:14" ht="14.25" hidden="1" outlineLevel="1" x14ac:dyDescent="0.25">
      <c r="A230" s="36"/>
      <c r="B230" s="50" t="s">
        <v>236</v>
      </c>
      <c r="C230" s="42">
        <f t="shared" si="21"/>
        <v>-20.608108108108109</v>
      </c>
      <c r="D230" s="48"/>
      <c r="E230" s="20">
        <v>35</v>
      </c>
      <c r="F230" s="14">
        <v>68</v>
      </c>
      <c r="G230" s="49">
        <f t="shared" si="22"/>
        <v>-48.529411764705884</v>
      </c>
      <c r="H230" s="33">
        <f t="shared" si="23"/>
        <v>0.11484446777792362</v>
      </c>
      <c r="I230" s="33">
        <f t="shared" si="24"/>
        <v>0.20250148898153664</v>
      </c>
      <c r="J230" s="20">
        <v>235</v>
      </c>
      <c r="K230" s="14">
        <v>296</v>
      </c>
      <c r="L230" s="49">
        <f t="shared" si="25"/>
        <v>-20.608108108108109</v>
      </c>
      <c r="M230" s="33">
        <f t="shared" si="26"/>
        <v>0.19602936269602936</v>
      </c>
      <c r="N230" s="34">
        <f t="shared" si="27"/>
        <v>0.25340513145391197</v>
      </c>
    </row>
    <row r="231" spans="1:14" ht="14.25" hidden="1" outlineLevel="1" x14ac:dyDescent="0.25">
      <c r="A231" s="36"/>
      <c r="B231" s="50" t="s">
        <v>237</v>
      </c>
      <c r="C231" s="42">
        <f t="shared" si="21"/>
        <v>-27.649769585253459</v>
      </c>
      <c r="D231" s="48"/>
      <c r="E231" s="20">
        <v>42</v>
      </c>
      <c r="F231" s="14">
        <v>76</v>
      </c>
      <c r="G231" s="49">
        <f t="shared" si="22"/>
        <v>-44.736842105263158</v>
      </c>
      <c r="H231" s="33">
        <f t="shared" si="23"/>
        <v>0.13781336133350833</v>
      </c>
      <c r="I231" s="33">
        <f t="shared" si="24"/>
        <v>0.22632519356759975</v>
      </c>
      <c r="J231" s="20">
        <v>157</v>
      </c>
      <c r="K231" s="14">
        <v>217</v>
      </c>
      <c r="L231" s="49">
        <f t="shared" si="25"/>
        <v>-27.649769585253459</v>
      </c>
      <c r="M231" s="33">
        <f t="shared" si="26"/>
        <v>0.13096429763096429</v>
      </c>
      <c r="N231" s="34">
        <f t="shared" si="27"/>
        <v>0.18577335650506382</v>
      </c>
    </row>
    <row r="232" spans="1:14" ht="14.25" hidden="1" outlineLevel="1" x14ac:dyDescent="0.25">
      <c r="A232" s="36"/>
      <c r="B232" s="50" t="s">
        <v>238</v>
      </c>
      <c r="C232" s="42">
        <f t="shared" si="21"/>
        <v>-27.669902912621357</v>
      </c>
      <c r="D232" s="48"/>
      <c r="E232" s="20">
        <v>59</v>
      </c>
      <c r="F232" s="14">
        <v>127</v>
      </c>
      <c r="G232" s="49">
        <f t="shared" si="22"/>
        <v>-53.543307086614178</v>
      </c>
      <c r="H232" s="33">
        <f t="shared" si="23"/>
        <v>0.19359495996849979</v>
      </c>
      <c r="I232" s="33">
        <f t="shared" si="24"/>
        <v>0.37820131030375226</v>
      </c>
      <c r="J232" s="20">
        <v>149</v>
      </c>
      <c r="K232" s="14">
        <v>206</v>
      </c>
      <c r="L232" s="49">
        <f t="shared" si="25"/>
        <v>-27.669902912621357</v>
      </c>
      <c r="M232" s="33">
        <f t="shared" si="26"/>
        <v>0.12429095762429096</v>
      </c>
      <c r="N232" s="34">
        <f t="shared" si="27"/>
        <v>0.17635627391724953</v>
      </c>
    </row>
    <row r="233" spans="1:14" ht="14.25" hidden="1" outlineLevel="1" x14ac:dyDescent="0.25">
      <c r="A233" s="36"/>
      <c r="B233" s="50" t="s">
        <v>239</v>
      </c>
      <c r="C233" s="42">
        <f t="shared" si="21"/>
        <v>-100</v>
      </c>
      <c r="D233" s="48"/>
      <c r="E233" s="20">
        <v>0</v>
      </c>
      <c r="F233" s="14">
        <v>0</v>
      </c>
      <c r="G233" s="49" t="str">
        <f t="shared" si="22"/>
        <v/>
      </c>
      <c r="H233" s="33" t="str">
        <f t="shared" si="23"/>
        <v/>
      </c>
      <c r="I233" s="33" t="str">
        <f t="shared" si="24"/>
        <v/>
      </c>
      <c r="J233" s="20">
        <v>0</v>
      </c>
      <c r="K233" s="14">
        <v>2</v>
      </c>
      <c r="L233" s="49">
        <f t="shared" si="25"/>
        <v>-100</v>
      </c>
      <c r="M233" s="33" t="str">
        <f t="shared" si="26"/>
        <v/>
      </c>
      <c r="N233" s="34">
        <f t="shared" si="27"/>
        <v>1.7121968341480536E-3</v>
      </c>
    </row>
    <row r="234" spans="1:14" ht="14.25" collapsed="1" x14ac:dyDescent="0.25">
      <c r="A234" s="36" t="s">
        <v>240</v>
      </c>
      <c r="B234" s="1" t="s">
        <v>241</v>
      </c>
      <c r="C234" s="42">
        <f t="shared" si="21"/>
        <v>2.045209903121636</v>
      </c>
      <c r="D234" s="48"/>
      <c r="E234" s="20">
        <v>525</v>
      </c>
      <c r="F234" s="14">
        <v>558</v>
      </c>
      <c r="G234" s="49">
        <f t="shared" si="22"/>
        <v>-5.913978494623656</v>
      </c>
      <c r="H234" s="33">
        <f t="shared" si="23"/>
        <v>1.722667016668854</v>
      </c>
      <c r="I234" s="33">
        <f t="shared" si="24"/>
        <v>1.6617033948779034</v>
      </c>
      <c r="J234" s="20">
        <v>1896</v>
      </c>
      <c r="K234" s="14">
        <v>1858</v>
      </c>
      <c r="L234" s="49">
        <f t="shared" si="25"/>
        <v>2.045209903121636</v>
      </c>
      <c r="M234" s="33">
        <f t="shared" si="26"/>
        <v>1.5815815815815815</v>
      </c>
      <c r="N234" s="34">
        <f t="shared" si="27"/>
        <v>1.5906308589235418</v>
      </c>
    </row>
    <row r="235" spans="1:14" ht="14.25" hidden="1" outlineLevel="1" x14ac:dyDescent="0.25">
      <c r="A235" s="36"/>
      <c r="B235" s="50" t="s">
        <v>242</v>
      </c>
      <c r="C235" s="42">
        <f t="shared" si="21"/>
        <v>-22.050816696914701</v>
      </c>
      <c r="D235" s="48"/>
      <c r="E235" s="20">
        <v>224</v>
      </c>
      <c r="F235" s="14">
        <v>356</v>
      </c>
      <c r="G235" s="49">
        <f t="shared" si="22"/>
        <v>-37.078651685393261</v>
      </c>
      <c r="H235" s="33">
        <f t="shared" si="23"/>
        <v>0.73500459377871108</v>
      </c>
      <c r="I235" s="33">
        <f t="shared" si="24"/>
        <v>1.0601548540798094</v>
      </c>
      <c r="J235" s="20">
        <v>859</v>
      </c>
      <c r="K235" s="14">
        <v>1102</v>
      </c>
      <c r="L235" s="49">
        <f t="shared" si="25"/>
        <v>-22.050816696914701</v>
      </c>
      <c r="M235" s="33">
        <f t="shared" si="26"/>
        <v>0.71654988321654989</v>
      </c>
      <c r="N235" s="34">
        <f t="shared" si="27"/>
        <v>0.94342045561557764</v>
      </c>
    </row>
    <row r="236" spans="1:14" ht="14.25" hidden="1" outlineLevel="1" x14ac:dyDescent="0.25">
      <c r="A236" s="36"/>
      <c r="B236" s="50" t="s">
        <v>243</v>
      </c>
      <c r="C236" s="42" t="str">
        <f t="shared" si="21"/>
        <v/>
      </c>
      <c r="D236" s="48"/>
      <c r="E236" s="20">
        <v>119</v>
      </c>
      <c r="F236" s="14">
        <v>0</v>
      </c>
      <c r="G236" s="49" t="str">
        <f t="shared" si="22"/>
        <v/>
      </c>
      <c r="H236" s="33">
        <f t="shared" si="23"/>
        <v>0.39047119044494027</v>
      </c>
      <c r="I236" s="33" t="str">
        <f t="shared" si="24"/>
        <v/>
      </c>
      <c r="J236" s="20">
        <v>460</v>
      </c>
      <c r="K236" s="14">
        <v>0</v>
      </c>
      <c r="L236" s="49" t="str">
        <f t="shared" si="25"/>
        <v/>
      </c>
      <c r="M236" s="33">
        <f t="shared" si="26"/>
        <v>0.38371705038371701</v>
      </c>
      <c r="N236" s="34" t="str">
        <f t="shared" si="27"/>
        <v/>
      </c>
    </row>
    <row r="237" spans="1:14" ht="14.25" hidden="1" outlineLevel="1" x14ac:dyDescent="0.25">
      <c r="A237" s="36"/>
      <c r="B237" s="50" t="s">
        <v>244</v>
      </c>
      <c r="C237" s="42">
        <f t="shared" si="21"/>
        <v>-30.031446540880502</v>
      </c>
      <c r="D237" s="48"/>
      <c r="E237" s="20">
        <v>151</v>
      </c>
      <c r="F237" s="14">
        <v>162</v>
      </c>
      <c r="G237" s="49">
        <f t="shared" si="22"/>
        <v>-6.7901234567901234</v>
      </c>
      <c r="H237" s="33">
        <f t="shared" si="23"/>
        <v>0.49547184669904187</v>
      </c>
      <c r="I237" s="33">
        <f t="shared" si="24"/>
        <v>0.48243001786777845</v>
      </c>
      <c r="J237" s="20">
        <v>445</v>
      </c>
      <c r="K237" s="14">
        <v>636</v>
      </c>
      <c r="L237" s="49">
        <f t="shared" si="25"/>
        <v>-30.031446540880502</v>
      </c>
      <c r="M237" s="33">
        <f t="shared" si="26"/>
        <v>0.37120453787120455</v>
      </c>
      <c r="N237" s="34">
        <f t="shared" si="27"/>
        <v>0.5444785932590811</v>
      </c>
    </row>
    <row r="238" spans="1:14" ht="14.25" hidden="1" outlineLevel="1" x14ac:dyDescent="0.25">
      <c r="A238" s="36"/>
      <c r="B238" s="50" t="s">
        <v>245</v>
      </c>
      <c r="C238" s="42">
        <f t="shared" si="21"/>
        <v>17.82178217821782</v>
      </c>
      <c r="D238" s="48"/>
      <c r="E238" s="20">
        <v>31</v>
      </c>
      <c r="F238" s="14">
        <v>31</v>
      </c>
      <c r="G238" s="49">
        <f t="shared" si="22"/>
        <v>0</v>
      </c>
      <c r="H238" s="33">
        <f t="shared" si="23"/>
        <v>0.10171938574616091</v>
      </c>
      <c r="I238" s="33">
        <f t="shared" si="24"/>
        <v>9.2316855270994647E-2</v>
      </c>
      <c r="J238" s="20">
        <v>119</v>
      </c>
      <c r="K238" s="14">
        <v>101</v>
      </c>
      <c r="L238" s="49">
        <f t="shared" si="25"/>
        <v>17.82178217821782</v>
      </c>
      <c r="M238" s="33">
        <f t="shared" si="26"/>
        <v>9.9265932599265944E-2</v>
      </c>
      <c r="N238" s="34">
        <f t="shared" si="27"/>
        <v>8.6465940124476712E-2</v>
      </c>
    </row>
    <row r="239" spans="1:14" ht="14.25" hidden="1" outlineLevel="1" x14ac:dyDescent="0.25">
      <c r="A239" s="36"/>
      <c r="B239" s="50" t="s">
        <v>246</v>
      </c>
      <c r="C239" s="42">
        <f t="shared" si="21"/>
        <v>0</v>
      </c>
      <c r="D239" s="48"/>
      <c r="E239" s="20">
        <v>0</v>
      </c>
      <c r="F239" s="14">
        <v>6</v>
      </c>
      <c r="G239" s="49">
        <f t="shared" si="22"/>
        <v>-100</v>
      </c>
      <c r="H239" s="33" t="str">
        <f t="shared" si="23"/>
        <v/>
      </c>
      <c r="I239" s="33">
        <f t="shared" si="24"/>
        <v>1.7867778439547347E-2</v>
      </c>
      <c r="J239" s="20">
        <v>13</v>
      </c>
      <c r="K239" s="14">
        <v>13</v>
      </c>
      <c r="L239" s="49">
        <f t="shared" si="25"/>
        <v>0</v>
      </c>
      <c r="M239" s="33">
        <f t="shared" si="26"/>
        <v>1.0844177510844178E-2</v>
      </c>
      <c r="N239" s="34">
        <f t="shared" si="27"/>
        <v>1.1129279421962349E-2</v>
      </c>
    </row>
    <row r="240" spans="1:14" ht="14.25" hidden="1" outlineLevel="1" x14ac:dyDescent="0.25">
      <c r="A240" s="36"/>
      <c r="B240" s="50" t="s">
        <v>247</v>
      </c>
      <c r="C240" s="42">
        <f t="shared" si="21"/>
        <v>-100</v>
      </c>
      <c r="D240" s="48"/>
      <c r="E240" s="20">
        <v>0</v>
      </c>
      <c r="F240" s="14">
        <v>3</v>
      </c>
      <c r="G240" s="49">
        <f t="shared" si="22"/>
        <v>-100</v>
      </c>
      <c r="H240" s="33" t="str">
        <f t="shared" si="23"/>
        <v/>
      </c>
      <c r="I240" s="33">
        <f t="shared" si="24"/>
        <v>8.9338892197736736E-3</v>
      </c>
      <c r="J240" s="20">
        <v>0</v>
      </c>
      <c r="K240" s="14">
        <v>6</v>
      </c>
      <c r="L240" s="49">
        <f t="shared" si="25"/>
        <v>-100</v>
      </c>
      <c r="M240" s="33" t="str">
        <f t="shared" si="26"/>
        <v/>
      </c>
      <c r="N240" s="34">
        <f t="shared" si="27"/>
        <v>5.1365905024441608E-3</v>
      </c>
    </row>
    <row r="241" spans="1:14" ht="14.25" collapsed="1" x14ac:dyDescent="0.25">
      <c r="A241" s="36" t="s">
        <v>248</v>
      </c>
      <c r="B241" s="1" t="s">
        <v>249</v>
      </c>
      <c r="C241" s="42">
        <f t="shared" si="21"/>
        <v>21.327967806841048</v>
      </c>
      <c r="D241" s="48"/>
      <c r="E241" s="20">
        <v>436</v>
      </c>
      <c r="F241" s="14">
        <v>418</v>
      </c>
      <c r="G241" s="49">
        <f t="shared" si="22"/>
        <v>4.3062200956937797</v>
      </c>
      <c r="H241" s="33">
        <f t="shared" si="23"/>
        <v>1.4306339414621343</v>
      </c>
      <c r="I241" s="33">
        <f t="shared" si="24"/>
        <v>1.2447885646217989</v>
      </c>
      <c r="J241" s="20">
        <v>1809</v>
      </c>
      <c r="K241" s="14">
        <v>1491</v>
      </c>
      <c r="L241" s="49">
        <f t="shared" si="25"/>
        <v>21.327967806841048</v>
      </c>
      <c r="M241" s="33">
        <f t="shared" si="26"/>
        <v>1.5090090090090091</v>
      </c>
      <c r="N241" s="34">
        <f t="shared" si="27"/>
        <v>1.2764427398573741</v>
      </c>
    </row>
    <row r="242" spans="1:14" ht="14.25" hidden="1" outlineLevel="1" x14ac:dyDescent="0.25">
      <c r="A242" s="36"/>
      <c r="B242" s="50" t="s">
        <v>250</v>
      </c>
      <c r="C242" s="42">
        <f t="shared" si="21"/>
        <v>148.73646209386283</v>
      </c>
      <c r="D242" s="48"/>
      <c r="E242" s="20">
        <v>162</v>
      </c>
      <c r="F242" s="14">
        <v>97</v>
      </c>
      <c r="G242" s="49">
        <f t="shared" si="22"/>
        <v>67.010309278350505</v>
      </c>
      <c r="H242" s="33">
        <f t="shared" si="23"/>
        <v>0.53156582228638927</v>
      </c>
      <c r="I242" s="33">
        <f t="shared" si="24"/>
        <v>0.28886241810601548</v>
      </c>
      <c r="J242" s="20">
        <v>689</v>
      </c>
      <c r="K242" s="14">
        <v>277</v>
      </c>
      <c r="L242" s="49">
        <f t="shared" si="25"/>
        <v>148.73646209386283</v>
      </c>
      <c r="M242" s="33">
        <f t="shared" si="26"/>
        <v>0.57474140807474139</v>
      </c>
      <c r="N242" s="34">
        <f t="shared" si="27"/>
        <v>0.23713926152950543</v>
      </c>
    </row>
    <row r="243" spans="1:14" ht="14.25" hidden="1" outlineLevel="1" x14ac:dyDescent="0.25">
      <c r="A243" s="36"/>
      <c r="B243" s="50" t="s">
        <v>251</v>
      </c>
      <c r="C243" s="42">
        <f t="shared" si="21"/>
        <v>50.199203187250994</v>
      </c>
      <c r="D243" s="48"/>
      <c r="E243" s="20">
        <v>80</v>
      </c>
      <c r="F243" s="14">
        <v>82</v>
      </c>
      <c r="G243" s="49">
        <f t="shared" si="22"/>
        <v>-2.4390243902439024</v>
      </c>
      <c r="H243" s="33">
        <f t="shared" si="23"/>
        <v>0.262501640635254</v>
      </c>
      <c r="I243" s="33">
        <f t="shared" si="24"/>
        <v>0.2441929720071471</v>
      </c>
      <c r="J243" s="20">
        <v>377</v>
      </c>
      <c r="K243" s="14">
        <v>251</v>
      </c>
      <c r="L243" s="49">
        <f t="shared" si="25"/>
        <v>50.199203187250994</v>
      </c>
      <c r="M243" s="33">
        <f t="shared" si="26"/>
        <v>0.31448114781448117</v>
      </c>
      <c r="N243" s="34">
        <f t="shared" si="27"/>
        <v>0.21488070268558074</v>
      </c>
    </row>
    <row r="244" spans="1:14" ht="14.25" hidden="1" outlineLevel="1" x14ac:dyDescent="0.25">
      <c r="A244" s="36"/>
      <c r="B244" s="50" t="s">
        <v>252</v>
      </c>
      <c r="C244" s="42">
        <f t="shared" si="21"/>
        <v>-7.8947368421052628</v>
      </c>
      <c r="D244" s="48"/>
      <c r="E244" s="20">
        <v>33</v>
      </c>
      <c r="F244" s="14">
        <v>63</v>
      </c>
      <c r="G244" s="49">
        <f t="shared" si="22"/>
        <v>-47.619047619047613</v>
      </c>
      <c r="H244" s="33">
        <f t="shared" si="23"/>
        <v>0.10828192676204226</v>
      </c>
      <c r="I244" s="33">
        <f t="shared" si="24"/>
        <v>0.18761167361524717</v>
      </c>
      <c r="J244" s="20">
        <v>245</v>
      </c>
      <c r="K244" s="14">
        <v>266</v>
      </c>
      <c r="L244" s="49">
        <f t="shared" si="25"/>
        <v>-7.8947368421052628</v>
      </c>
      <c r="M244" s="33">
        <f t="shared" si="26"/>
        <v>0.20437103770437104</v>
      </c>
      <c r="N244" s="34">
        <f t="shared" si="27"/>
        <v>0.22772217894169114</v>
      </c>
    </row>
    <row r="245" spans="1:14" ht="14.25" hidden="1" outlineLevel="1" x14ac:dyDescent="0.25">
      <c r="A245" s="36"/>
      <c r="B245" s="50" t="s">
        <v>253</v>
      </c>
      <c r="C245" s="42">
        <f t="shared" si="21"/>
        <v>-33.928571428571431</v>
      </c>
      <c r="D245" s="48"/>
      <c r="E245" s="20">
        <v>78</v>
      </c>
      <c r="F245" s="14">
        <v>76</v>
      </c>
      <c r="G245" s="49">
        <f t="shared" si="22"/>
        <v>2.6315789473684208</v>
      </c>
      <c r="H245" s="33">
        <f t="shared" si="23"/>
        <v>0.25593909961937267</v>
      </c>
      <c r="I245" s="33">
        <f t="shared" si="24"/>
        <v>0.22632519356759975</v>
      </c>
      <c r="J245" s="20">
        <v>222</v>
      </c>
      <c r="K245" s="14">
        <v>336</v>
      </c>
      <c r="L245" s="49">
        <f t="shared" si="25"/>
        <v>-33.928571428571431</v>
      </c>
      <c r="M245" s="33">
        <f t="shared" si="26"/>
        <v>0.1851851851851852</v>
      </c>
      <c r="N245" s="34">
        <f t="shared" si="27"/>
        <v>0.28764906813687302</v>
      </c>
    </row>
    <row r="246" spans="1:14" ht="14.25" hidden="1" outlineLevel="1" x14ac:dyDescent="0.25">
      <c r="A246" s="36"/>
      <c r="B246" s="50" t="s">
        <v>254</v>
      </c>
      <c r="C246" s="42">
        <f t="shared" si="21"/>
        <v>8.2474226804123703</v>
      </c>
      <c r="D246" s="48"/>
      <c r="E246" s="20">
        <v>33</v>
      </c>
      <c r="F246" s="14">
        <v>27</v>
      </c>
      <c r="G246" s="49">
        <f t="shared" si="22"/>
        <v>22.222222222222221</v>
      </c>
      <c r="H246" s="33">
        <f t="shared" si="23"/>
        <v>0.10828192676204226</v>
      </c>
      <c r="I246" s="33">
        <f t="shared" si="24"/>
        <v>8.0405002977963075E-2</v>
      </c>
      <c r="J246" s="20">
        <v>105</v>
      </c>
      <c r="K246" s="14">
        <v>97</v>
      </c>
      <c r="L246" s="49">
        <f t="shared" si="25"/>
        <v>8.2474226804123703</v>
      </c>
      <c r="M246" s="33">
        <f t="shared" si="26"/>
        <v>8.7587587587587584E-2</v>
      </c>
      <c r="N246" s="34">
        <f t="shared" si="27"/>
        <v>8.3041546456180601E-2</v>
      </c>
    </row>
    <row r="247" spans="1:14" ht="14.25" hidden="1" outlineLevel="1" x14ac:dyDescent="0.25">
      <c r="A247" s="36"/>
      <c r="B247" s="50" t="s">
        <v>255</v>
      </c>
      <c r="C247" s="42">
        <f t="shared" si="21"/>
        <v>-42.948717948717949</v>
      </c>
      <c r="D247" s="48"/>
      <c r="E247" s="20">
        <v>17</v>
      </c>
      <c r="F247" s="14">
        <v>40</v>
      </c>
      <c r="G247" s="49">
        <f t="shared" si="22"/>
        <v>-57.499999999999993</v>
      </c>
      <c r="H247" s="33">
        <f t="shared" si="23"/>
        <v>5.5781598634991464E-2</v>
      </c>
      <c r="I247" s="33">
        <f t="shared" si="24"/>
        <v>0.11911852293031568</v>
      </c>
      <c r="J247" s="20">
        <v>89</v>
      </c>
      <c r="K247" s="14">
        <v>156</v>
      </c>
      <c r="L247" s="49">
        <f t="shared" si="25"/>
        <v>-42.948717948717949</v>
      </c>
      <c r="M247" s="33">
        <f t="shared" si="26"/>
        <v>7.42409075742409E-2</v>
      </c>
      <c r="N247" s="34">
        <f t="shared" si="27"/>
        <v>0.13355135306354821</v>
      </c>
    </row>
    <row r="248" spans="1:14" ht="14.25" hidden="1" outlineLevel="1" x14ac:dyDescent="0.25">
      <c r="A248" s="36"/>
      <c r="B248" s="50" t="s">
        <v>256</v>
      </c>
      <c r="C248" s="42">
        <f t="shared" si="21"/>
        <v>213.33333333333334</v>
      </c>
      <c r="D248" s="48"/>
      <c r="E248" s="20">
        <v>26</v>
      </c>
      <c r="F248" s="14">
        <v>9</v>
      </c>
      <c r="G248" s="49">
        <f t="shared" si="22"/>
        <v>188.88888888888889</v>
      </c>
      <c r="H248" s="33">
        <f t="shared" si="23"/>
        <v>8.5313033206457542E-2</v>
      </c>
      <c r="I248" s="33">
        <f t="shared" si="24"/>
        <v>2.6801667659321026E-2</v>
      </c>
      <c r="J248" s="20">
        <v>47</v>
      </c>
      <c r="K248" s="14">
        <v>15</v>
      </c>
      <c r="L248" s="49">
        <f t="shared" si="25"/>
        <v>213.33333333333334</v>
      </c>
      <c r="M248" s="33">
        <f t="shared" si="26"/>
        <v>3.9205872539205877E-2</v>
      </c>
      <c r="N248" s="34">
        <f t="shared" si="27"/>
        <v>1.2841476256110403E-2</v>
      </c>
    </row>
    <row r="249" spans="1:14" ht="14.25" hidden="1" outlineLevel="1" x14ac:dyDescent="0.25">
      <c r="A249" s="36"/>
      <c r="B249" s="50" t="s">
        <v>257</v>
      </c>
      <c r="C249" s="42">
        <f t="shared" si="21"/>
        <v>-65.116279069767444</v>
      </c>
      <c r="D249" s="48"/>
      <c r="E249" s="20">
        <v>7</v>
      </c>
      <c r="F249" s="14">
        <v>22</v>
      </c>
      <c r="G249" s="49">
        <f t="shared" si="22"/>
        <v>-68.181818181818173</v>
      </c>
      <c r="H249" s="33">
        <f t="shared" si="23"/>
        <v>2.2968893555584721E-2</v>
      </c>
      <c r="I249" s="33">
        <f t="shared" si="24"/>
        <v>6.5515187611673603E-2</v>
      </c>
      <c r="J249" s="20">
        <v>30</v>
      </c>
      <c r="K249" s="14">
        <v>86</v>
      </c>
      <c r="L249" s="49">
        <f t="shared" si="25"/>
        <v>-65.116279069767444</v>
      </c>
      <c r="M249" s="33">
        <f t="shared" si="26"/>
        <v>2.5025025025025023E-2</v>
      </c>
      <c r="N249" s="34">
        <f t="shared" si="27"/>
        <v>7.3624463868366311E-2</v>
      </c>
    </row>
    <row r="250" spans="1:14" ht="14.25" hidden="1" outlineLevel="1" x14ac:dyDescent="0.25">
      <c r="A250" s="36"/>
      <c r="B250" s="50" t="s">
        <v>258</v>
      </c>
      <c r="C250" s="42" t="str">
        <f t="shared" si="21"/>
        <v/>
      </c>
      <c r="D250" s="48"/>
      <c r="E250" s="20">
        <v>0</v>
      </c>
      <c r="F250" s="14">
        <v>0</v>
      </c>
      <c r="G250" s="49" t="str">
        <f t="shared" si="22"/>
        <v/>
      </c>
      <c r="H250" s="33" t="str">
        <f t="shared" si="23"/>
        <v/>
      </c>
      <c r="I250" s="33" t="str">
        <f t="shared" si="24"/>
        <v/>
      </c>
      <c r="J250" s="20">
        <v>5</v>
      </c>
      <c r="K250" s="14">
        <v>0</v>
      </c>
      <c r="L250" s="49" t="str">
        <f t="shared" si="25"/>
        <v/>
      </c>
      <c r="M250" s="33">
        <f t="shared" si="26"/>
        <v>4.170837504170838E-3</v>
      </c>
      <c r="N250" s="34" t="str">
        <f t="shared" si="27"/>
        <v/>
      </c>
    </row>
    <row r="251" spans="1:14" ht="14.25" hidden="1" outlineLevel="1" x14ac:dyDescent="0.25">
      <c r="A251" s="36"/>
      <c r="B251" s="50" t="s">
        <v>259</v>
      </c>
      <c r="C251" s="42">
        <f t="shared" si="21"/>
        <v>-100</v>
      </c>
      <c r="D251" s="48"/>
      <c r="E251" s="20">
        <v>0</v>
      </c>
      <c r="F251" s="14">
        <v>1</v>
      </c>
      <c r="G251" s="49">
        <f t="shared" si="22"/>
        <v>-100</v>
      </c>
      <c r="H251" s="33" t="str">
        <f t="shared" si="23"/>
        <v/>
      </c>
      <c r="I251" s="33">
        <f t="shared" si="24"/>
        <v>2.9779630732578916E-3</v>
      </c>
      <c r="J251" s="20">
        <v>0</v>
      </c>
      <c r="K251" s="14">
        <v>6</v>
      </c>
      <c r="L251" s="49">
        <f t="shared" si="25"/>
        <v>-100</v>
      </c>
      <c r="M251" s="33" t="str">
        <f t="shared" si="26"/>
        <v/>
      </c>
      <c r="N251" s="34">
        <f t="shared" si="27"/>
        <v>5.1365905024441608E-3</v>
      </c>
    </row>
    <row r="252" spans="1:14" ht="14.25" hidden="1" outlineLevel="1" x14ac:dyDescent="0.25">
      <c r="A252" s="36"/>
      <c r="B252" s="50" t="s">
        <v>260</v>
      </c>
      <c r="C252" s="42">
        <f t="shared" si="21"/>
        <v>-100</v>
      </c>
      <c r="D252" s="48"/>
      <c r="E252" s="20">
        <v>0</v>
      </c>
      <c r="F252" s="14">
        <v>1</v>
      </c>
      <c r="G252" s="49">
        <f t="shared" si="22"/>
        <v>-100</v>
      </c>
      <c r="H252" s="33" t="str">
        <f t="shared" si="23"/>
        <v/>
      </c>
      <c r="I252" s="33">
        <f t="shared" si="24"/>
        <v>2.9779630732578916E-3</v>
      </c>
      <c r="J252" s="20">
        <v>0</v>
      </c>
      <c r="K252" s="14">
        <v>1</v>
      </c>
      <c r="L252" s="49">
        <f t="shared" si="25"/>
        <v>-100</v>
      </c>
      <c r="M252" s="33" t="str">
        <f t="shared" si="26"/>
        <v/>
      </c>
      <c r="N252" s="34">
        <f t="shared" si="27"/>
        <v>8.5609841707402681E-4</v>
      </c>
    </row>
    <row r="253" spans="1:14" ht="14.25" collapsed="1" x14ac:dyDescent="0.25">
      <c r="A253" s="36" t="s">
        <v>261</v>
      </c>
      <c r="B253" s="1" t="s">
        <v>262</v>
      </c>
      <c r="C253" s="42">
        <f t="shared" si="21"/>
        <v>-14.702581369248035</v>
      </c>
      <c r="D253" s="48"/>
      <c r="E253" s="20">
        <v>377</v>
      </c>
      <c r="F253" s="14">
        <v>487</v>
      </c>
      <c r="G253" s="49">
        <f t="shared" si="22"/>
        <v>-22.587268993839835</v>
      </c>
      <c r="H253" s="33">
        <f t="shared" si="23"/>
        <v>1.2370389814936342</v>
      </c>
      <c r="I253" s="33">
        <f t="shared" si="24"/>
        <v>1.4502680166765931</v>
      </c>
      <c r="J253" s="20">
        <v>1520</v>
      </c>
      <c r="K253" s="14">
        <v>1782</v>
      </c>
      <c r="L253" s="49">
        <f t="shared" si="25"/>
        <v>-14.702581369248035</v>
      </c>
      <c r="M253" s="33">
        <f t="shared" si="26"/>
        <v>1.2679346012679347</v>
      </c>
      <c r="N253" s="34">
        <f t="shared" si="27"/>
        <v>1.5255673792259159</v>
      </c>
    </row>
    <row r="254" spans="1:14" ht="14.25" hidden="1" outlineLevel="1" x14ac:dyDescent="0.25">
      <c r="A254" s="36"/>
      <c r="B254" s="50" t="s">
        <v>263</v>
      </c>
      <c r="C254" s="42">
        <f t="shared" si="21"/>
        <v>10.196779964221825</v>
      </c>
      <c r="D254" s="48"/>
      <c r="E254" s="20">
        <v>158</v>
      </c>
      <c r="F254" s="14">
        <v>186</v>
      </c>
      <c r="G254" s="49">
        <f t="shared" si="22"/>
        <v>-15.053763440860216</v>
      </c>
      <c r="H254" s="33">
        <f t="shared" si="23"/>
        <v>0.51844074025462661</v>
      </c>
      <c r="I254" s="33">
        <f t="shared" si="24"/>
        <v>0.55390113162596777</v>
      </c>
      <c r="J254" s="20">
        <v>616</v>
      </c>
      <c r="K254" s="14">
        <v>559</v>
      </c>
      <c r="L254" s="49">
        <f t="shared" si="25"/>
        <v>10.196779964221825</v>
      </c>
      <c r="M254" s="33">
        <f t="shared" si="26"/>
        <v>0.51384718051384715</v>
      </c>
      <c r="N254" s="34">
        <f t="shared" si="27"/>
        <v>0.47855901514438098</v>
      </c>
    </row>
    <row r="255" spans="1:14" ht="14.25" hidden="1" outlineLevel="1" x14ac:dyDescent="0.25">
      <c r="A255" s="36"/>
      <c r="B255" s="50" t="s">
        <v>264</v>
      </c>
      <c r="C255" s="42">
        <f t="shared" si="21"/>
        <v>35.185185185185183</v>
      </c>
      <c r="D255" s="48"/>
      <c r="E255" s="20">
        <v>136</v>
      </c>
      <c r="F255" s="14">
        <v>117</v>
      </c>
      <c r="G255" s="49">
        <f t="shared" si="22"/>
        <v>16.239316239316238</v>
      </c>
      <c r="H255" s="33">
        <f t="shared" si="23"/>
        <v>0.44625278907993171</v>
      </c>
      <c r="I255" s="33">
        <f t="shared" si="24"/>
        <v>0.34842167957117332</v>
      </c>
      <c r="J255" s="20">
        <v>511</v>
      </c>
      <c r="K255" s="14">
        <v>378</v>
      </c>
      <c r="L255" s="49">
        <f t="shared" si="25"/>
        <v>35.185185185185183</v>
      </c>
      <c r="M255" s="33">
        <f t="shared" si="26"/>
        <v>0.42625959292625959</v>
      </c>
      <c r="N255" s="34">
        <f t="shared" si="27"/>
        <v>0.3236052016539821</v>
      </c>
    </row>
    <row r="256" spans="1:14" ht="14.25" hidden="1" outlineLevel="1" x14ac:dyDescent="0.25">
      <c r="A256" s="36"/>
      <c r="B256" s="50" t="s">
        <v>265</v>
      </c>
      <c r="C256" s="42">
        <f t="shared" si="21"/>
        <v>-45.790554414784395</v>
      </c>
      <c r="D256" s="48"/>
      <c r="E256" s="20">
        <v>51</v>
      </c>
      <c r="F256" s="14">
        <v>61</v>
      </c>
      <c r="G256" s="49">
        <f t="shared" si="22"/>
        <v>-16.393442622950818</v>
      </c>
      <c r="H256" s="33">
        <f t="shared" si="23"/>
        <v>0.16734479590497442</v>
      </c>
      <c r="I256" s="33">
        <f t="shared" si="24"/>
        <v>0.18165574746873139</v>
      </c>
      <c r="J256" s="20">
        <v>264</v>
      </c>
      <c r="K256" s="14">
        <v>487</v>
      </c>
      <c r="L256" s="49">
        <f t="shared" si="25"/>
        <v>-45.790554414784395</v>
      </c>
      <c r="M256" s="33">
        <f t="shared" si="26"/>
        <v>0.22022022022022023</v>
      </c>
      <c r="N256" s="34">
        <f t="shared" si="27"/>
        <v>0.4169199291150511</v>
      </c>
    </row>
    <row r="257" spans="1:14" ht="14.25" hidden="1" outlineLevel="1" x14ac:dyDescent="0.25">
      <c r="A257" s="36"/>
      <c r="B257" s="50" t="s">
        <v>266</v>
      </c>
      <c r="C257" s="42">
        <f t="shared" si="21"/>
        <v>-60.915492957746473</v>
      </c>
      <c r="D257" s="48"/>
      <c r="E257" s="20">
        <v>26</v>
      </c>
      <c r="F257" s="14">
        <v>87</v>
      </c>
      <c r="G257" s="49">
        <f t="shared" si="22"/>
        <v>-70.114942528735639</v>
      </c>
      <c r="H257" s="33">
        <f t="shared" si="23"/>
        <v>8.5313033206457542E-2</v>
      </c>
      <c r="I257" s="33">
        <f t="shared" si="24"/>
        <v>0.25908278737343654</v>
      </c>
      <c r="J257" s="20">
        <v>111</v>
      </c>
      <c r="K257" s="14">
        <v>284</v>
      </c>
      <c r="L257" s="49">
        <f t="shared" si="25"/>
        <v>-60.915492957746473</v>
      </c>
      <c r="M257" s="33">
        <f t="shared" si="26"/>
        <v>9.2592592592592601E-2</v>
      </c>
      <c r="N257" s="34">
        <f t="shared" si="27"/>
        <v>0.24313195044902364</v>
      </c>
    </row>
    <row r="258" spans="1:14" ht="14.25" hidden="1" outlineLevel="1" x14ac:dyDescent="0.25">
      <c r="A258" s="36"/>
      <c r="B258" s="50" t="s">
        <v>267</v>
      </c>
      <c r="C258" s="42">
        <f t="shared" si="21"/>
        <v>22.222222222222221</v>
      </c>
      <c r="D258" s="48"/>
      <c r="E258" s="20">
        <v>5</v>
      </c>
      <c r="F258" s="14">
        <v>6</v>
      </c>
      <c r="G258" s="49">
        <f t="shared" si="22"/>
        <v>-16.666666666666664</v>
      </c>
      <c r="H258" s="33">
        <f t="shared" si="23"/>
        <v>1.6406352539703375E-2</v>
      </c>
      <c r="I258" s="33">
        <f t="shared" si="24"/>
        <v>1.7867778439547347E-2</v>
      </c>
      <c r="J258" s="20">
        <v>11</v>
      </c>
      <c r="K258" s="14">
        <v>9</v>
      </c>
      <c r="L258" s="49">
        <f t="shared" si="25"/>
        <v>22.222222222222221</v>
      </c>
      <c r="M258" s="33">
        <f t="shared" si="26"/>
        <v>9.1758425091758421E-3</v>
      </c>
      <c r="N258" s="34">
        <f t="shared" si="27"/>
        <v>7.7048857536662421E-3</v>
      </c>
    </row>
    <row r="259" spans="1:14" ht="14.25" hidden="1" outlineLevel="1" x14ac:dyDescent="0.25">
      <c r="A259" s="36"/>
      <c r="B259" s="50" t="s">
        <v>268</v>
      </c>
      <c r="C259" s="42">
        <f t="shared" si="21"/>
        <v>-88.52459016393442</v>
      </c>
      <c r="D259" s="48"/>
      <c r="E259" s="20">
        <v>1</v>
      </c>
      <c r="F259" s="14">
        <v>30</v>
      </c>
      <c r="G259" s="49">
        <f t="shared" si="22"/>
        <v>-96.666666666666671</v>
      </c>
      <c r="H259" s="33">
        <f t="shared" si="23"/>
        <v>3.281270507940675E-3</v>
      </c>
      <c r="I259" s="33">
        <f t="shared" si="24"/>
        <v>8.9338892197736747E-2</v>
      </c>
      <c r="J259" s="20">
        <v>7</v>
      </c>
      <c r="K259" s="14">
        <v>61</v>
      </c>
      <c r="L259" s="49">
        <f t="shared" si="25"/>
        <v>-88.52459016393442</v>
      </c>
      <c r="M259" s="33">
        <f t="shared" si="26"/>
        <v>5.8391725058391727E-3</v>
      </c>
      <c r="N259" s="34">
        <f t="shared" si="27"/>
        <v>5.2222003441515639E-2</v>
      </c>
    </row>
    <row r="260" spans="1:14" ht="14.25" hidden="1" outlineLevel="1" x14ac:dyDescent="0.25">
      <c r="A260" s="36"/>
      <c r="B260" s="50" t="s">
        <v>269</v>
      </c>
      <c r="C260" s="42">
        <f t="shared" si="21"/>
        <v>-100</v>
      </c>
      <c r="D260" s="48"/>
      <c r="E260" s="20">
        <v>0</v>
      </c>
      <c r="F260" s="14">
        <v>0</v>
      </c>
      <c r="G260" s="49" t="str">
        <f t="shared" si="22"/>
        <v/>
      </c>
      <c r="H260" s="33" t="str">
        <f t="shared" si="23"/>
        <v/>
      </c>
      <c r="I260" s="33" t="str">
        <f t="shared" si="24"/>
        <v/>
      </c>
      <c r="J260" s="20">
        <v>0</v>
      </c>
      <c r="K260" s="14">
        <v>4</v>
      </c>
      <c r="L260" s="49">
        <f t="shared" si="25"/>
        <v>-100</v>
      </c>
      <c r="M260" s="33" t="str">
        <f t="shared" si="26"/>
        <v/>
      </c>
      <c r="N260" s="34">
        <f t="shared" si="27"/>
        <v>3.4243936682961072E-3</v>
      </c>
    </row>
    <row r="261" spans="1:14" ht="14.25" collapsed="1" x14ac:dyDescent="0.25">
      <c r="A261" s="36" t="s">
        <v>270</v>
      </c>
      <c r="B261" s="1" t="s">
        <v>271</v>
      </c>
      <c r="C261" s="42">
        <f t="shared" si="21"/>
        <v>27.457927369353406</v>
      </c>
      <c r="D261" s="48"/>
      <c r="E261" s="20">
        <v>261</v>
      </c>
      <c r="F261" s="14">
        <v>375</v>
      </c>
      <c r="G261" s="49">
        <f t="shared" si="22"/>
        <v>-30.4</v>
      </c>
      <c r="H261" s="33">
        <f t="shared" si="23"/>
        <v>0.85641160257251603</v>
      </c>
      <c r="I261" s="33">
        <f t="shared" si="24"/>
        <v>1.1167361524717094</v>
      </c>
      <c r="J261" s="20">
        <v>1439</v>
      </c>
      <c r="K261" s="14">
        <v>1129</v>
      </c>
      <c r="L261" s="49">
        <f t="shared" si="25"/>
        <v>27.457927369353406</v>
      </c>
      <c r="M261" s="33">
        <f t="shared" si="26"/>
        <v>1.2003670337003671</v>
      </c>
      <c r="N261" s="34">
        <f t="shared" si="27"/>
        <v>0.96653511287657623</v>
      </c>
    </row>
    <row r="262" spans="1:14" ht="14.25" hidden="1" outlineLevel="1" x14ac:dyDescent="0.25">
      <c r="A262" s="36"/>
      <c r="B262" s="50" t="s">
        <v>272</v>
      </c>
      <c r="C262" s="42">
        <f t="shared" si="21"/>
        <v>57.199211045364898</v>
      </c>
      <c r="D262" s="48"/>
      <c r="E262" s="20">
        <v>146</v>
      </c>
      <c r="F262" s="14">
        <v>196</v>
      </c>
      <c r="G262" s="49">
        <f t="shared" si="22"/>
        <v>-25.510204081632654</v>
      </c>
      <c r="H262" s="33">
        <f t="shared" si="23"/>
        <v>0.47906549415933852</v>
      </c>
      <c r="I262" s="33">
        <f t="shared" si="24"/>
        <v>0.58368076235854671</v>
      </c>
      <c r="J262" s="20">
        <v>797</v>
      </c>
      <c r="K262" s="14">
        <v>507</v>
      </c>
      <c r="L262" s="49">
        <f t="shared" si="25"/>
        <v>57.199211045364898</v>
      </c>
      <c r="M262" s="33">
        <f t="shared" si="26"/>
        <v>0.66483149816483156</v>
      </c>
      <c r="N262" s="34">
        <f t="shared" si="27"/>
        <v>0.4340418974565316</v>
      </c>
    </row>
    <row r="263" spans="1:14" ht="14.25" hidden="1" outlineLevel="1" x14ac:dyDescent="0.25">
      <c r="A263" s="36"/>
      <c r="B263" s="50" t="s">
        <v>273</v>
      </c>
      <c r="C263" s="42">
        <f t="shared" si="21"/>
        <v>28.344671201814059</v>
      </c>
      <c r="D263" s="48"/>
      <c r="E263" s="20">
        <v>94</v>
      </c>
      <c r="F263" s="14">
        <v>118</v>
      </c>
      <c r="G263" s="49">
        <f t="shared" si="22"/>
        <v>-20.33898305084746</v>
      </c>
      <c r="H263" s="33">
        <f t="shared" si="23"/>
        <v>0.30843942774642341</v>
      </c>
      <c r="I263" s="33">
        <f t="shared" si="24"/>
        <v>0.35139964264443124</v>
      </c>
      <c r="J263" s="20">
        <v>566</v>
      </c>
      <c r="K263" s="14">
        <v>441</v>
      </c>
      <c r="L263" s="49">
        <f t="shared" si="25"/>
        <v>28.344671201814059</v>
      </c>
      <c r="M263" s="33">
        <f t="shared" si="26"/>
        <v>0.47213880547213882</v>
      </c>
      <c r="N263" s="34">
        <f t="shared" si="27"/>
        <v>0.3775394019296458</v>
      </c>
    </row>
    <row r="264" spans="1:14" ht="14.25" hidden="1" outlineLevel="1" x14ac:dyDescent="0.25">
      <c r="A264" s="36"/>
      <c r="B264" s="50" t="s">
        <v>274</v>
      </c>
      <c r="C264" s="42">
        <f t="shared" si="21"/>
        <v>-61.764705882352942</v>
      </c>
      <c r="D264" s="48"/>
      <c r="E264" s="20">
        <v>17</v>
      </c>
      <c r="F264" s="14">
        <v>50</v>
      </c>
      <c r="G264" s="49">
        <f t="shared" si="22"/>
        <v>-66</v>
      </c>
      <c r="H264" s="33">
        <f t="shared" si="23"/>
        <v>5.5781598634991464E-2</v>
      </c>
      <c r="I264" s="33">
        <f t="shared" si="24"/>
        <v>0.14889815366289458</v>
      </c>
      <c r="J264" s="20">
        <v>52</v>
      </c>
      <c r="K264" s="14">
        <v>136</v>
      </c>
      <c r="L264" s="49">
        <f t="shared" si="25"/>
        <v>-61.764705882352942</v>
      </c>
      <c r="M264" s="33">
        <f t="shared" si="26"/>
        <v>4.3376710043376711E-2</v>
      </c>
      <c r="N264" s="34">
        <f t="shared" si="27"/>
        <v>0.11642938472206765</v>
      </c>
    </row>
    <row r="265" spans="1:14" ht="14.25" hidden="1" outlineLevel="1" x14ac:dyDescent="0.25">
      <c r="A265" s="36"/>
      <c r="B265" s="50" t="s">
        <v>275</v>
      </c>
      <c r="C265" s="42">
        <f t="shared" si="21"/>
        <v>-44.186046511627907</v>
      </c>
      <c r="D265" s="48"/>
      <c r="E265" s="20">
        <v>4</v>
      </c>
      <c r="F265" s="14">
        <v>11</v>
      </c>
      <c r="G265" s="49">
        <f t="shared" si="22"/>
        <v>-63.636363636363633</v>
      </c>
      <c r="H265" s="33">
        <f t="shared" si="23"/>
        <v>1.31250820317627E-2</v>
      </c>
      <c r="I265" s="33">
        <f t="shared" si="24"/>
        <v>3.2757593805836802E-2</v>
      </c>
      <c r="J265" s="20">
        <v>24</v>
      </c>
      <c r="K265" s="14">
        <v>43</v>
      </c>
      <c r="L265" s="49">
        <f t="shared" si="25"/>
        <v>-44.186046511627907</v>
      </c>
      <c r="M265" s="33">
        <f t="shared" si="26"/>
        <v>2.002002002002002E-2</v>
      </c>
      <c r="N265" s="34">
        <f t="shared" si="27"/>
        <v>3.6812231934183155E-2</v>
      </c>
    </row>
    <row r="266" spans="1:14" ht="14.25" hidden="1" outlineLevel="1" x14ac:dyDescent="0.25">
      <c r="A266" s="36"/>
      <c r="B266" s="50" t="s">
        <v>276</v>
      </c>
      <c r="C266" s="42">
        <f t="shared" ref="C266:C329" si="28">IF(K266=0,"",SUM(((J266-K266)/K266)*100))</f>
        <v>-100</v>
      </c>
      <c r="D266" s="48"/>
      <c r="E266" s="20">
        <v>0</v>
      </c>
      <c r="F266" s="14">
        <v>0</v>
      </c>
      <c r="G266" s="49" t="str">
        <f t="shared" ref="G266:G329" si="29">IF(F266=0,"",SUM(((E266-F266)/F266)*100))</f>
        <v/>
      </c>
      <c r="H266" s="33" t="str">
        <f t="shared" ref="H266:H329" si="30">IF(E266=0,"",SUM((E266/CntPeriod)*100))</f>
        <v/>
      </c>
      <c r="I266" s="33" t="str">
        <f t="shared" ref="I266:I329" si="31">IF(F266=0,"",SUM((F266/CntPeriodPrevYear)*100))</f>
        <v/>
      </c>
      <c r="J266" s="20">
        <v>0</v>
      </c>
      <c r="K266" s="14">
        <v>2</v>
      </c>
      <c r="L266" s="49">
        <f t="shared" ref="L266:L329" si="32">IF(K266=0,"",SUM(((J266-K266)/K266)*100))</f>
        <v>-100</v>
      </c>
      <c r="M266" s="33" t="str">
        <f t="shared" ref="M266:M329" si="33">IF(J266=0,"",SUM((J266/CntYearAck)*100))</f>
        <v/>
      </c>
      <c r="N266" s="34">
        <f t="shared" ref="N266:N329" si="34">IF(K266=0,"",SUM((K266/CntPrevYearAck)*100))</f>
        <v>1.7121968341480536E-3</v>
      </c>
    </row>
    <row r="267" spans="1:14" ht="14.25" collapsed="1" x14ac:dyDescent="0.25">
      <c r="A267" s="36" t="s">
        <v>277</v>
      </c>
      <c r="B267" s="1" t="s">
        <v>278</v>
      </c>
      <c r="C267" s="42">
        <f t="shared" si="28"/>
        <v>-14.245014245014245</v>
      </c>
      <c r="D267" s="48"/>
      <c r="E267" s="20">
        <v>327</v>
      </c>
      <c r="F267" s="14">
        <v>414</v>
      </c>
      <c r="G267" s="49">
        <f t="shared" si="29"/>
        <v>-21.014492753623188</v>
      </c>
      <c r="H267" s="33">
        <f t="shared" si="30"/>
        <v>1.0729754560966005</v>
      </c>
      <c r="I267" s="33">
        <f t="shared" si="31"/>
        <v>1.2328767123287672</v>
      </c>
      <c r="J267" s="20">
        <v>1204</v>
      </c>
      <c r="K267" s="14">
        <v>1404</v>
      </c>
      <c r="L267" s="49">
        <f t="shared" si="32"/>
        <v>-14.245014245014245</v>
      </c>
      <c r="M267" s="33">
        <f t="shared" si="33"/>
        <v>1.0043376710043377</v>
      </c>
      <c r="N267" s="34">
        <f t="shared" si="34"/>
        <v>1.2019621775719338</v>
      </c>
    </row>
    <row r="268" spans="1:14" ht="14.25" hidden="1" outlineLevel="1" x14ac:dyDescent="0.25">
      <c r="A268" s="36"/>
      <c r="B268" s="50" t="s">
        <v>279</v>
      </c>
      <c r="C268" s="42">
        <f t="shared" si="28"/>
        <v>-14.000000000000002</v>
      </c>
      <c r="D268" s="48"/>
      <c r="E268" s="20">
        <v>163</v>
      </c>
      <c r="F268" s="14">
        <v>220</v>
      </c>
      <c r="G268" s="49">
        <f t="shared" si="29"/>
        <v>-25.90909090909091</v>
      </c>
      <c r="H268" s="33">
        <f t="shared" si="30"/>
        <v>0.53484709279432996</v>
      </c>
      <c r="I268" s="33">
        <f t="shared" si="31"/>
        <v>0.6551518761167362</v>
      </c>
      <c r="J268" s="20">
        <v>645</v>
      </c>
      <c r="K268" s="14">
        <v>750</v>
      </c>
      <c r="L268" s="49">
        <f t="shared" si="32"/>
        <v>-14.000000000000002</v>
      </c>
      <c r="M268" s="33">
        <f t="shared" si="33"/>
        <v>0.53803803803803807</v>
      </c>
      <c r="N268" s="34">
        <f t="shared" si="34"/>
        <v>0.64207381280552012</v>
      </c>
    </row>
    <row r="269" spans="1:14" ht="14.25" hidden="1" outlineLevel="1" x14ac:dyDescent="0.25">
      <c r="A269" s="36"/>
      <c r="B269" s="50" t="s">
        <v>280</v>
      </c>
      <c r="C269" s="42">
        <f t="shared" si="28"/>
        <v>-22.807017543859647</v>
      </c>
      <c r="D269" s="48"/>
      <c r="E269" s="20">
        <v>106</v>
      </c>
      <c r="F269" s="14">
        <v>141</v>
      </c>
      <c r="G269" s="49">
        <f t="shared" si="29"/>
        <v>-24.822695035460992</v>
      </c>
      <c r="H269" s="33">
        <f t="shared" si="30"/>
        <v>0.34781467384171155</v>
      </c>
      <c r="I269" s="33">
        <f t="shared" si="31"/>
        <v>0.41989279332936269</v>
      </c>
      <c r="J269" s="20">
        <v>352</v>
      </c>
      <c r="K269" s="14">
        <v>456</v>
      </c>
      <c r="L269" s="49">
        <f t="shared" si="32"/>
        <v>-22.807017543859647</v>
      </c>
      <c r="M269" s="33">
        <f t="shared" si="33"/>
        <v>0.29362696029362695</v>
      </c>
      <c r="N269" s="34">
        <f t="shared" si="34"/>
        <v>0.39038087818575623</v>
      </c>
    </row>
    <row r="270" spans="1:14" ht="14.25" hidden="1" outlineLevel="1" x14ac:dyDescent="0.25">
      <c r="A270" s="36"/>
      <c r="B270" s="50" t="s">
        <v>281</v>
      </c>
      <c r="C270" s="42">
        <f t="shared" si="28"/>
        <v>275</v>
      </c>
      <c r="D270" s="48"/>
      <c r="E270" s="20">
        <v>55</v>
      </c>
      <c r="F270" s="14">
        <v>11</v>
      </c>
      <c r="G270" s="49">
        <f t="shared" si="29"/>
        <v>400</v>
      </c>
      <c r="H270" s="33">
        <f t="shared" si="30"/>
        <v>0.18046987793673711</v>
      </c>
      <c r="I270" s="33">
        <f t="shared" si="31"/>
        <v>3.2757593805836802E-2</v>
      </c>
      <c r="J270" s="20">
        <v>195</v>
      </c>
      <c r="K270" s="14">
        <v>52</v>
      </c>
      <c r="L270" s="49">
        <f t="shared" si="32"/>
        <v>275</v>
      </c>
      <c r="M270" s="33">
        <f t="shared" si="33"/>
        <v>0.16266266266266266</v>
      </c>
      <c r="N270" s="34">
        <f t="shared" si="34"/>
        <v>4.4517117687849397E-2</v>
      </c>
    </row>
    <row r="271" spans="1:14" ht="14.25" hidden="1" outlineLevel="1" x14ac:dyDescent="0.25">
      <c r="A271" s="36"/>
      <c r="B271" s="50" t="s">
        <v>282</v>
      </c>
      <c r="C271" s="42">
        <f t="shared" si="28"/>
        <v>-91.780821917808225</v>
      </c>
      <c r="D271" s="48"/>
      <c r="E271" s="20">
        <v>3</v>
      </c>
      <c r="F271" s="14">
        <v>42</v>
      </c>
      <c r="G271" s="49">
        <f t="shared" si="29"/>
        <v>-92.857142857142861</v>
      </c>
      <c r="H271" s="33">
        <f t="shared" si="30"/>
        <v>9.8438115238220231E-3</v>
      </c>
      <c r="I271" s="33">
        <f t="shared" si="31"/>
        <v>0.12507444907683143</v>
      </c>
      <c r="J271" s="20">
        <v>12</v>
      </c>
      <c r="K271" s="14">
        <v>146</v>
      </c>
      <c r="L271" s="49">
        <f t="shared" si="32"/>
        <v>-91.780821917808225</v>
      </c>
      <c r="M271" s="33">
        <f t="shared" si="33"/>
        <v>1.001001001001001E-2</v>
      </c>
      <c r="N271" s="34">
        <f t="shared" si="34"/>
        <v>0.12499036889280792</v>
      </c>
    </row>
    <row r="272" spans="1:14" ht="14.25" collapsed="1" x14ac:dyDescent="0.25">
      <c r="A272" s="36" t="s">
        <v>283</v>
      </c>
      <c r="B272" s="1" t="s">
        <v>284</v>
      </c>
      <c r="C272" s="42">
        <f t="shared" si="28"/>
        <v>-25.884543761638735</v>
      </c>
      <c r="D272" s="48"/>
      <c r="E272" s="20">
        <v>275</v>
      </c>
      <c r="F272" s="14">
        <v>206</v>
      </c>
      <c r="G272" s="49">
        <f t="shared" si="29"/>
        <v>33.495145631067963</v>
      </c>
      <c r="H272" s="33">
        <f t="shared" si="30"/>
        <v>0.9023493896836855</v>
      </c>
      <c r="I272" s="33">
        <f t="shared" si="31"/>
        <v>0.61346039309112566</v>
      </c>
      <c r="J272" s="20">
        <v>1194</v>
      </c>
      <c r="K272" s="14">
        <v>1611</v>
      </c>
      <c r="L272" s="49">
        <f t="shared" si="32"/>
        <v>-25.884543761638735</v>
      </c>
      <c r="M272" s="33">
        <f t="shared" si="33"/>
        <v>0.99599599599599598</v>
      </c>
      <c r="N272" s="34">
        <f t="shared" si="34"/>
        <v>1.3791745499062571</v>
      </c>
    </row>
    <row r="273" spans="1:14" ht="14.25" hidden="1" outlineLevel="1" x14ac:dyDescent="0.25">
      <c r="A273" s="36"/>
      <c r="B273" s="50" t="s">
        <v>285</v>
      </c>
      <c r="C273" s="42">
        <f t="shared" si="28"/>
        <v>-9.2278719397363478</v>
      </c>
      <c r="D273" s="48"/>
      <c r="E273" s="20">
        <v>84</v>
      </c>
      <c r="F273" s="14">
        <v>74</v>
      </c>
      <c r="G273" s="49">
        <f t="shared" si="29"/>
        <v>13.513513513513514</v>
      </c>
      <c r="H273" s="33">
        <f t="shared" si="30"/>
        <v>0.27562672266701665</v>
      </c>
      <c r="I273" s="33">
        <f t="shared" si="31"/>
        <v>0.22036926742108395</v>
      </c>
      <c r="J273" s="20">
        <v>482</v>
      </c>
      <c r="K273" s="14">
        <v>531</v>
      </c>
      <c r="L273" s="49">
        <f t="shared" si="32"/>
        <v>-9.2278719397363478</v>
      </c>
      <c r="M273" s="33">
        <f t="shared" si="33"/>
        <v>0.40206873540206872</v>
      </c>
      <c r="N273" s="34">
        <f t="shared" si="34"/>
        <v>0.45458825946630826</v>
      </c>
    </row>
    <row r="274" spans="1:14" ht="14.25" hidden="1" outlineLevel="1" x14ac:dyDescent="0.25">
      <c r="A274" s="36"/>
      <c r="B274" s="50" t="s">
        <v>286</v>
      </c>
      <c r="C274" s="42">
        <f t="shared" si="28"/>
        <v>-3.8011695906432745</v>
      </c>
      <c r="D274" s="48"/>
      <c r="E274" s="20">
        <v>62</v>
      </c>
      <c r="F274" s="14">
        <v>88</v>
      </c>
      <c r="G274" s="49">
        <f t="shared" si="29"/>
        <v>-29.545454545454547</v>
      </c>
      <c r="H274" s="33">
        <f t="shared" si="30"/>
        <v>0.20343877149232181</v>
      </c>
      <c r="I274" s="33">
        <f t="shared" si="31"/>
        <v>0.26206075044669441</v>
      </c>
      <c r="J274" s="20">
        <v>329</v>
      </c>
      <c r="K274" s="14">
        <v>342</v>
      </c>
      <c r="L274" s="49">
        <f t="shared" si="32"/>
        <v>-3.8011695906432745</v>
      </c>
      <c r="M274" s="33">
        <f t="shared" si="33"/>
        <v>0.27444110777444114</v>
      </c>
      <c r="N274" s="34">
        <f t="shared" si="34"/>
        <v>0.29278565863931716</v>
      </c>
    </row>
    <row r="275" spans="1:14" ht="14.25" hidden="1" outlineLevel="1" x14ac:dyDescent="0.25">
      <c r="A275" s="36"/>
      <c r="B275" s="50" t="s">
        <v>287</v>
      </c>
      <c r="C275" s="42">
        <f t="shared" si="28"/>
        <v>-46.728971962616825</v>
      </c>
      <c r="D275" s="48"/>
      <c r="E275" s="20">
        <v>101</v>
      </c>
      <c r="F275" s="14">
        <v>34</v>
      </c>
      <c r="G275" s="49">
        <f t="shared" si="29"/>
        <v>197.05882352941177</v>
      </c>
      <c r="H275" s="33">
        <f t="shared" si="30"/>
        <v>0.33140832130200815</v>
      </c>
      <c r="I275" s="33">
        <f t="shared" si="31"/>
        <v>0.10125074449076832</v>
      </c>
      <c r="J275" s="20">
        <v>285</v>
      </c>
      <c r="K275" s="14">
        <v>535</v>
      </c>
      <c r="L275" s="49">
        <f t="shared" si="32"/>
        <v>-46.728971962616825</v>
      </c>
      <c r="M275" s="33">
        <f t="shared" si="33"/>
        <v>0.23773773773773776</v>
      </c>
      <c r="N275" s="34">
        <f t="shared" si="34"/>
        <v>0.45801265313460438</v>
      </c>
    </row>
    <row r="276" spans="1:14" ht="14.25" hidden="1" outlineLevel="1" x14ac:dyDescent="0.25">
      <c r="A276" s="36"/>
      <c r="B276" s="50" t="s">
        <v>288</v>
      </c>
      <c r="C276" s="42">
        <f t="shared" si="28"/>
        <v>-51.724137931034484</v>
      </c>
      <c r="D276" s="48"/>
      <c r="E276" s="20">
        <v>28</v>
      </c>
      <c r="F276" s="14">
        <v>10</v>
      </c>
      <c r="G276" s="49">
        <f t="shared" si="29"/>
        <v>180</v>
      </c>
      <c r="H276" s="33">
        <f t="shared" si="30"/>
        <v>9.1875574222338885E-2</v>
      </c>
      <c r="I276" s="33">
        <f t="shared" si="31"/>
        <v>2.9779630732578919E-2</v>
      </c>
      <c r="J276" s="20">
        <v>98</v>
      </c>
      <c r="K276" s="14">
        <v>203</v>
      </c>
      <c r="L276" s="49">
        <f t="shared" si="32"/>
        <v>-51.724137931034484</v>
      </c>
      <c r="M276" s="33">
        <f t="shared" si="33"/>
        <v>8.1748415081748418E-2</v>
      </c>
      <c r="N276" s="34">
        <f t="shared" si="34"/>
        <v>0.17378797866602744</v>
      </c>
    </row>
    <row r="277" spans="1:14" ht="14.25" collapsed="1" x14ac:dyDescent="0.25">
      <c r="A277" s="36" t="s">
        <v>289</v>
      </c>
      <c r="B277" s="1" t="s">
        <v>290</v>
      </c>
      <c r="C277" s="42">
        <f t="shared" si="28"/>
        <v>24.937655860349128</v>
      </c>
      <c r="D277" s="48"/>
      <c r="E277" s="20">
        <v>290</v>
      </c>
      <c r="F277" s="14">
        <v>267</v>
      </c>
      <c r="G277" s="49">
        <f t="shared" si="29"/>
        <v>8.6142322097378283</v>
      </c>
      <c r="H277" s="33">
        <f t="shared" si="30"/>
        <v>0.95156844730279566</v>
      </c>
      <c r="I277" s="33">
        <f t="shared" si="31"/>
        <v>0.79511614055985702</v>
      </c>
      <c r="J277" s="20">
        <v>1002</v>
      </c>
      <c r="K277" s="14">
        <v>802</v>
      </c>
      <c r="L277" s="49">
        <f t="shared" si="32"/>
        <v>24.937655860349128</v>
      </c>
      <c r="M277" s="33">
        <f t="shared" si="33"/>
        <v>0.83583583583583587</v>
      </c>
      <c r="N277" s="34">
        <f t="shared" si="34"/>
        <v>0.6865909304933695</v>
      </c>
    </row>
    <row r="278" spans="1:14" ht="14.25" hidden="1" outlineLevel="1" x14ac:dyDescent="0.25">
      <c r="A278" s="36"/>
      <c r="B278" s="50" t="s">
        <v>291</v>
      </c>
      <c r="C278" s="42">
        <f t="shared" si="28"/>
        <v>24.514991181657848</v>
      </c>
      <c r="D278" s="48"/>
      <c r="E278" s="20">
        <v>203</v>
      </c>
      <c r="F278" s="14">
        <v>173</v>
      </c>
      <c r="G278" s="49">
        <f t="shared" si="29"/>
        <v>17.341040462427745</v>
      </c>
      <c r="H278" s="33">
        <f t="shared" si="30"/>
        <v>0.66609791311195687</v>
      </c>
      <c r="I278" s="33">
        <f t="shared" si="31"/>
        <v>0.51518761167361526</v>
      </c>
      <c r="J278" s="20">
        <v>706</v>
      </c>
      <c r="K278" s="14">
        <v>567</v>
      </c>
      <c r="L278" s="49">
        <f t="shared" si="32"/>
        <v>24.514991181657848</v>
      </c>
      <c r="M278" s="33">
        <f t="shared" si="33"/>
        <v>0.58892225558892219</v>
      </c>
      <c r="N278" s="34">
        <f t="shared" si="34"/>
        <v>0.48540780248097321</v>
      </c>
    </row>
    <row r="279" spans="1:14" ht="14.25" hidden="1" outlineLevel="1" x14ac:dyDescent="0.25">
      <c r="A279" s="36"/>
      <c r="B279" s="50" t="s">
        <v>292</v>
      </c>
      <c r="C279" s="42">
        <f t="shared" si="28"/>
        <v>39.814814814814817</v>
      </c>
      <c r="D279" s="48"/>
      <c r="E279" s="20">
        <v>47</v>
      </c>
      <c r="F279" s="14">
        <v>35</v>
      </c>
      <c r="G279" s="49">
        <f t="shared" si="29"/>
        <v>34.285714285714285</v>
      </c>
      <c r="H279" s="33">
        <f t="shared" si="30"/>
        <v>0.15421971387321171</v>
      </c>
      <c r="I279" s="33">
        <f t="shared" si="31"/>
        <v>0.1042287075640262</v>
      </c>
      <c r="J279" s="20">
        <v>151</v>
      </c>
      <c r="K279" s="14">
        <v>108</v>
      </c>
      <c r="L279" s="49">
        <f t="shared" si="32"/>
        <v>39.814814814814817</v>
      </c>
      <c r="M279" s="33">
        <f t="shared" si="33"/>
        <v>0.12595929262595931</v>
      </c>
      <c r="N279" s="34">
        <f t="shared" si="34"/>
        <v>9.2458629043994905E-2</v>
      </c>
    </row>
    <row r="280" spans="1:14" ht="14.25" hidden="1" outlineLevel="1" x14ac:dyDescent="0.25">
      <c r="A280" s="36"/>
      <c r="B280" s="50" t="s">
        <v>293</v>
      </c>
      <c r="C280" s="42">
        <f t="shared" si="28"/>
        <v>17.886178861788618</v>
      </c>
      <c r="D280" s="48"/>
      <c r="E280" s="20">
        <v>40</v>
      </c>
      <c r="F280" s="14">
        <v>57</v>
      </c>
      <c r="G280" s="49">
        <f t="shared" si="29"/>
        <v>-29.82456140350877</v>
      </c>
      <c r="H280" s="33">
        <f t="shared" si="30"/>
        <v>0.131250820317627</v>
      </c>
      <c r="I280" s="33">
        <f t="shared" si="31"/>
        <v>0.16974389517569982</v>
      </c>
      <c r="J280" s="20">
        <v>145</v>
      </c>
      <c r="K280" s="14">
        <v>123</v>
      </c>
      <c r="L280" s="49">
        <f t="shared" si="32"/>
        <v>17.886178861788618</v>
      </c>
      <c r="M280" s="33">
        <f t="shared" si="33"/>
        <v>0.1209542876209543</v>
      </c>
      <c r="N280" s="34">
        <f t="shared" si="34"/>
        <v>0.10530010530010531</v>
      </c>
    </row>
    <row r="281" spans="1:14" ht="14.25" hidden="1" outlineLevel="1" x14ac:dyDescent="0.25">
      <c r="A281" s="36"/>
      <c r="B281" s="50" t="s">
        <v>294</v>
      </c>
      <c r="C281" s="42">
        <f t="shared" si="28"/>
        <v>-100</v>
      </c>
      <c r="D281" s="48"/>
      <c r="E281" s="20">
        <v>0</v>
      </c>
      <c r="F281" s="14">
        <v>2</v>
      </c>
      <c r="G281" s="49">
        <f t="shared" si="29"/>
        <v>-100</v>
      </c>
      <c r="H281" s="33" t="str">
        <f t="shared" si="30"/>
        <v/>
      </c>
      <c r="I281" s="33">
        <f t="shared" si="31"/>
        <v>5.9559261465157833E-3</v>
      </c>
      <c r="J281" s="20">
        <v>0</v>
      </c>
      <c r="K281" s="14">
        <v>4</v>
      </c>
      <c r="L281" s="49">
        <f t="shared" si="32"/>
        <v>-100</v>
      </c>
      <c r="M281" s="33" t="str">
        <f t="shared" si="33"/>
        <v/>
      </c>
      <c r="N281" s="34">
        <f t="shared" si="34"/>
        <v>3.4243936682961072E-3</v>
      </c>
    </row>
    <row r="282" spans="1:14" ht="14.25" collapsed="1" x14ac:dyDescent="0.25">
      <c r="A282" s="36" t="s">
        <v>295</v>
      </c>
      <c r="B282" s="1" t="s">
        <v>296</v>
      </c>
      <c r="C282" s="42">
        <f t="shared" si="28"/>
        <v>6.0478199718706049</v>
      </c>
      <c r="D282" s="48"/>
      <c r="E282" s="20">
        <v>207</v>
      </c>
      <c r="F282" s="14">
        <v>254</v>
      </c>
      <c r="G282" s="49">
        <f t="shared" si="29"/>
        <v>-18.503937007874015</v>
      </c>
      <c r="H282" s="33">
        <f t="shared" si="30"/>
        <v>0.67922299514371964</v>
      </c>
      <c r="I282" s="33">
        <f t="shared" si="31"/>
        <v>0.75640262060750452</v>
      </c>
      <c r="J282" s="20">
        <v>754</v>
      </c>
      <c r="K282" s="14">
        <v>711</v>
      </c>
      <c r="L282" s="49">
        <f t="shared" si="32"/>
        <v>6.0478199718706049</v>
      </c>
      <c r="M282" s="33">
        <f t="shared" si="33"/>
        <v>0.62896229562896233</v>
      </c>
      <c r="N282" s="34">
        <f t="shared" si="34"/>
        <v>0.60868597453963302</v>
      </c>
    </row>
    <row r="283" spans="1:14" ht="14.25" hidden="1" outlineLevel="1" x14ac:dyDescent="0.25">
      <c r="A283" s="36"/>
      <c r="B283" s="50" t="s">
        <v>297</v>
      </c>
      <c r="C283" s="42">
        <f t="shared" si="28"/>
        <v>-16.666666666666664</v>
      </c>
      <c r="D283" s="48"/>
      <c r="E283" s="20">
        <v>76</v>
      </c>
      <c r="F283" s="14">
        <v>115</v>
      </c>
      <c r="G283" s="49">
        <f t="shared" si="29"/>
        <v>-33.913043478260867</v>
      </c>
      <c r="H283" s="33">
        <f t="shared" si="30"/>
        <v>0.24937655860349126</v>
      </c>
      <c r="I283" s="33">
        <f t="shared" si="31"/>
        <v>0.34246575342465752</v>
      </c>
      <c r="J283" s="20">
        <v>300</v>
      </c>
      <c r="K283" s="14">
        <v>360</v>
      </c>
      <c r="L283" s="49">
        <f t="shared" si="32"/>
        <v>-16.666666666666664</v>
      </c>
      <c r="M283" s="33">
        <f t="shared" si="33"/>
        <v>0.25025025025025027</v>
      </c>
      <c r="N283" s="34">
        <f t="shared" si="34"/>
        <v>0.30819543014664968</v>
      </c>
    </row>
    <row r="284" spans="1:14" ht="14.25" hidden="1" outlineLevel="1" x14ac:dyDescent="0.25">
      <c r="A284" s="36"/>
      <c r="B284" s="50" t="s">
        <v>298</v>
      </c>
      <c r="C284" s="42">
        <f t="shared" si="28"/>
        <v>-14.04494382022472</v>
      </c>
      <c r="D284" s="48"/>
      <c r="E284" s="20">
        <v>37</v>
      </c>
      <c r="F284" s="14">
        <v>87</v>
      </c>
      <c r="G284" s="49">
        <f t="shared" si="29"/>
        <v>-57.47126436781609</v>
      </c>
      <c r="H284" s="33">
        <f t="shared" si="30"/>
        <v>0.12140700879380496</v>
      </c>
      <c r="I284" s="33">
        <f t="shared" si="31"/>
        <v>0.25908278737343654</v>
      </c>
      <c r="J284" s="20">
        <v>153</v>
      </c>
      <c r="K284" s="14">
        <v>178</v>
      </c>
      <c r="L284" s="49">
        <f t="shared" si="32"/>
        <v>-14.04494382022472</v>
      </c>
      <c r="M284" s="33">
        <f t="shared" si="33"/>
        <v>0.12762762762762761</v>
      </c>
      <c r="N284" s="34">
        <f t="shared" si="34"/>
        <v>0.15238551823917676</v>
      </c>
    </row>
    <row r="285" spans="1:14" ht="14.25" hidden="1" outlineLevel="1" x14ac:dyDescent="0.25">
      <c r="A285" s="36"/>
      <c r="B285" s="50" t="s">
        <v>299</v>
      </c>
      <c r="C285" s="42">
        <f t="shared" si="28"/>
        <v>-24.855491329479769</v>
      </c>
      <c r="D285" s="48"/>
      <c r="E285" s="20">
        <v>37</v>
      </c>
      <c r="F285" s="14">
        <v>52</v>
      </c>
      <c r="G285" s="49">
        <f t="shared" si="29"/>
        <v>-28.846153846153843</v>
      </c>
      <c r="H285" s="33">
        <f t="shared" si="30"/>
        <v>0.12140700879380496</v>
      </c>
      <c r="I285" s="33">
        <f t="shared" si="31"/>
        <v>0.15485407980941035</v>
      </c>
      <c r="J285" s="20">
        <v>130</v>
      </c>
      <c r="K285" s="14">
        <v>173</v>
      </c>
      <c r="L285" s="49">
        <f t="shared" si="32"/>
        <v>-24.855491329479769</v>
      </c>
      <c r="M285" s="33">
        <f t="shared" si="33"/>
        <v>0.10844177510844179</v>
      </c>
      <c r="N285" s="34">
        <f t="shared" si="34"/>
        <v>0.14810502615380663</v>
      </c>
    </row>
    <row r="286" spans="1:14" ht="14.25" hidden="1" outlineLevel="1" x14ac:dyDescent="0.25">
      <c r="A286" s="36"/>
      <c r="B286" s="50" t="s">
        <v>300</v>
      </c>
      <c r="C286" s="42" t="str">
        <f t="shared" si="28"/>
        <v/>
      </c>
      <c r="D286" s="48"/>
      <c r="E286" s="20">
        <v>23</v>
      </c>
      <c r="F286" s="14">
        <v>0</v>
      </c>
      <c r="G286" s="49" t="str">
        <f t="shared" si="29"/>
        <v/>
      </c>
      <c r="H286" s="33">
        <f t="shared" si="30"/>
        <v>7.5469221682635521E-2</v>
      </c>
      <c r="I286" s="33" t="str">
        <f t="shared" si="31"/>
        <v/>
      </c>
      <c r="J286" s="20">
        <v>105</v>
      </c>
      <c r="K286" s="14">
        <v>0</v>
      </c>
      <c r="L286" s="49" t="str">
        <f t="shared" si="32"/>
        <v/>
      </c>
      <c r="M286" s="33">
        <f t="shared" si="33"/>
        <v>8.7587587587587584E-2</v>
      </c>
      <c r="N286" s="34" t="str">
        <f t="shared" si="34"/>
        <v/>
      </c>
    </row>
    <row r="287" spans="1:14" ht="14.25" hidden="1" outlineLevel="1" x14ac:dyDescent="0.25">
      <c r="A287" s="36"/>
      <c r="B287" s="50" t="s">
        <v>301</v>
      </c>
      <c r="C287" s="42" t="str">
        <f t="shared" si="28"/>
        <v/>
      </c>
      <c r="D287" s="48"/>
      <c r="E287" s="20">
        <v>14</v>
      </c>
      <c r="F287" s="14">
        <v>0</v>
      </c>
      <c r="G287" s="49" t="str">
        <f t="shared" si="29"/>
        <v/>
      </c>
      <c r="H287" s="33">
        <f t="shared" si="30"/>
        <v>4.5937787111169442E-2</v>
      </c>
      <c r="I287" s="33" t="str">
        <f t="shared" si="31"/>
        <v/>
      </c>
      <c r="J287" s="20">
        <v>46</v>
      </c>
      <c r="K287" s="14">
        <v>0</v>
      </c>
      <c r="L287" s="49" t="str">
        <f t="shared" si="32"/>
        <v/>
      </c>
      <c r="M287" s="33">
        <f t="shared" si="33"/>
        <v>3.8371705038371708E-2</v>
      </c>
      <c r="N287" s="34" t="str">
        <f t="shared" si="34"/>
        <v/>
      </c>
    </row>
    <row r="288" spans="1:14" ht="14.25" hidden="1" outlineLevel="1" x14ac:dyDescent="0.25">
      <c r="A288" s="36"/>
      <c r="B288" s="50" t="s">
        <v>302</v>
      </c>
      <c r="C288" s="42" t="str">
        <f t="shared" si="28"/>
        <v/>
      </c>
      <c r="D288" s="48"/>
      <c r="E288" s="20">
        <v>20</v>
      </c>
      <c r="F288" s="14">
        <v>0</v>
      </c>
      <c r="G288" s="49" t="str">
        <f t="shared" si="29"/>
        <v/>
      </c>
      <c r="H288" s="33">
        <f t="shared" si="30"/>
        <v>6.5625410158813499E-2</v>
      </c>
      <c r="I288" s="33" t="str">
        <f t="shared" si="31"/>
        <v/>
      </c>
      <c r="J288" s="20">
        <v>20</v>
      </c>
      <c r="K288" s="14">
        <v>0</v>
      </c>
      <c r="L288" s="49" t="str">
        <f t="shared" si="32"/>
        <v/>
      </c>
      <c r="M288" s="33">
        <f t="shared" si="33"/>
        <v>1.6683350016683352E-2</v>
      </c>
      <c r="N288" s="34" t="str">
        <f t="shared" si="34"/>
        <v/>
      </c>
    </row>
    <row r="289" spans="1:14" ht="14.25" collapsed="1" x14ac:dyDescent="0.25">
      <c r="A289" s="36" t="s">
        <v>303</v>
      </c>
      <c r="B289" s="1" t="s">
        <v>304</v>
      </c>
      <c r="C289" s="42">
        <f t="shared" si="28"/>
        <v>26.376146788990823</v>
      </c>
      <c r="D289" s="48"/>
      <c r="E289" s="20">
        <v>183</v>
      </c>
      <c r="F289" s="14">
        <v>187</v>
      </c>
      <c r="G289" s="49">
        <f t="shared" si="29"/>
        <v>-2.1390374331550799</v>
      </c>
      <c r="H289" s="33">
        <f t="shared" si="30"/>
        <v>0.60047250295314347</v>
      </c>
      <c r="I289" s="33">
        <f t="shared" si="31"/>
        <v>0.55687909469922581</v>
      </c>
      <c r="J289" s="20">
        <v>551</v>
      </c>
      <c r="K289" s="14">
        <v>436</v>
      </c>
      <c r="L289" s="49">
        <f t="shared" si="32"/>
        <v>26.376146788990823</v>
      </c>
      <c r="M289" s="33">
        <f t="shared" si="33"/>
        <v>0.45962629295962631</v>
      </c>
      <c r="N289" s="34">
        <f t="shared" si="34"/>
        <v>0.37325890984427573</v>
      </c>
    </row>
    <row r="290" spans="1:14" ht="14.25" hidden="1" outlineLevel="1" x14ac:dyDescent="0.25">
      <c r="A290" s="36"/>
      <c r="B290" s="50" t="s">
        <v>305</v>
      </c>
      <c r="C290" s="42">
        <f t="shared" si="28"/>
        <v>37.588652482269502</v>
      </c>
      <c r="D290" s="48"/>
      <c r="E290" s="20">
        <v>54</v>
      </c>
      <c r="F290" s="14">
        <v>49</v>
      </c>
      <c r="G290" s="49">
        <f t="shared" si="29"/>
        <v>10.204081632653061</v>
      </c>
      <c r="H290" s="33">
        <f t="shared" si="30"/>
        <v>0.17718860742879644</v>
      </c>
      <c r="I290" s="33">
        <f t="shared" si="31"/>
        <v>0.14592019058963668</v>
      </c>
      <c r="J290" s="20">
        <v>194</v>
      </c>
      <c r="K290" s="14">
        <v>141</v>
      </c>
      <c r="L290" s="49">
        <f t="shared" si="32"/>
        <v>37.588652482269502</v>
      </c>
      <c r="M290" s="33">
        <f t="shared" si="33"/>
        <v>0.16182849516182851</v>
      </c>
      <c r="N290" s="34">
        <f t="shared" si="34"/>
        <v>0.12070987680743778</v>
      </c>
    </row>
    <row r="291" spans="1:14" ht="14.25" hidden="1" outlineLevel="1" x14ac:dyDescent="0.25">
      <c r="A291" s="36"/>
      <c r="B291" s="50">
        <v>911</v>
      </c>
      <c r="C291" s="42">
        <f t="shared" si="28"/>
        <v>-3.0769230769230771</v>
      </c>
      <c r="D291" s="48"/>
      <c r="E291" s="20">
        <v>56</v>
      </c>
      <c r="F291" s="14">
        <v>57</v>
      </c>
      <c r="G291" s="49">
        <f t="shared" si="29"/>
        <v>-1.7543859649122806</v>
      </c>
      <c r="H291" s="33">
        <f t="shared" si="30"/>
        <v>0.18375114844467777</v>
      </c>
      <c r="I291" s="33">
        <f t="shared" si="31"/>
        <v>0.16974389517569982</v>
      </c>
      <c r="J291" s="20">
        <v>126</v>
      </c>
      <c r="K291" s="14">
        <v>130</v>
      </c>
      <c r="L291" s="49">
        <f t="shared" si="32"/>
        <v>-3.0769230769230771</v>
      </c>
      <c r="M291" s="33">
        <f t="shared" si="33"/>
        <v>0.10510510510510511</v>
      </c>
      <c r="N291" s="34">
        <f t="shared" si="34"/>
        <v>0.1112927942196235</v>
      </c>
    </row>
    <row r="292" spans="1:14" ht="14.25" hidden="1" outlineLevel="1" x14ac:dyDescent="0.25">
      <c r="A292" s="36"/>
      <c r="B292" s="50" t="s">
        <v>306</v>
      </c>
      <c r="C292" s="42">
        <f t="shared" si="28"/>
        <v>16.853932584269664</v>
      </c>
      <c r="D292" s="48"/>
      <c r="E292" s="20">
        <v>32</v>
      </c>
      <c r="F292" s="14">
        <v>39</v>
      </c>
      <c r="G292" s="49">
        <f t="shared" si="29"/>
        <v>-17.948717948717949</v>
      </c>
      <c r="H292" s="33">
        <f t="shared" si="30"/>
        <v>0.1050006562541016</v>
      </c>
      <c r="I292" s="33">
        <f t="shared" si="31"/>
        <v>0.11614055985705778</v>
      </c>
      <c r="J292" s="20">
        <v>104</v>
      </c>
      <c r="K292" s="14">
        <v>89</v>
      </c>
      <c r="L292" s="49">
        <f t="shared" si="32"/>
        <v>16.853932584269664</v>
      </c>
      <c r="M292" s="33">
        <f t="shared" si="33"/>
        <v>8.6753420086753422E-2</v>
      </c>
      <c r="N292" s="34">
        <f t="shared" si="34"/>
        <v>7.619275911958838E-2</v>
      </c>
    </row>
    <row r="293" spans="1:14" ht="14.25" hidden="1" outlineLevel="1" x14ac:dyDescent="0.25">
      <c r="A293" s="36"/>
      <c r="B293" s="50" t="s">
        <v>307</v>
      </c>
      <c r="C293" s="42">
        <f t="shared" si="28"/>
        <v>575</v>
      </c>
      <c r="D293" s="48"/>
      <c r="E293" s="20">
        <v>15</v>
      </c>
      <c r="F293" s="14">
        <v>3</v>
      </c>
      <c r="G293" s="49">
        <f t="shared" si="29"/>
        <v>400</v>
      </c>
      <c r="H293" s="33">
        <f t="shared" si="30"/>
        <v>4.9219057619110121E-2</v>
      </c>
      <c r="I293" s="33">
        <f t="shared" si="31"/>
        <v>8.9338892197736736E-3</v>
      </c>
      <c r="J293" s="20">
        <v>81</v>
      </c>
      <c r="K293" s="14">
        <v>12</v>
      </c>
      <c r="L293" s="49">
        <f t="shared" si="32"/>
        <v>575</v>
      </c>
      <c r="M293" s="33">
        <f t="shared" si="33"/>
        <v>6.7567567567567571E-2</v>
      </c>
      <c r="N293" s="34">
        <f t="shared" si="34"/>
        <v>1.0273181004888322E-2</v>
      </c>
    </row>
    <row r="294" spans="1:14" ht="14.25" hidden="1" outlineLevel="1" x14ac:dyDescent="0.25">
      <c r="A294" s="36"/>
      <c r="B294" s="50">
        <v>718</v>
      </c>
      <c r="C294" s="42" t="str">
        <f t="shared" si="28"/>
        <v/>
      </c>
      <c r="D294" s="48"/>
      <c r="E294" s="20">
        <v>26</v>
      </c>
      <c r="F294" s="14">
        <v>0</v>
      </c>
      <c r="G294" s="49" t="str">
        <f t="shared" si="29"/>
        <v/>
      </c>
      <c r="H294" s="33">
        <f t="shared" si="30"/>
        <v>8.5313033206457542E-2</v>
      </c>
      <c r="I294" s="33" t="str">
        <f t="shared" si="31"/>
        <v/>
      </c>
      <c r="J294" s="20">
        <v>46</v>
      </c>
      <c r="K294" s="14">
        <v>0</v>
      </c>
      <c r="L294" s="49" t="str">
        <f t="shared" si="32"/>
        <v/>
      </c>
      <c r="M294" s="33">
        <f t="shared" si="33"/>
        <v>3.8371705038371708E-2</v>
      </c>
      <c r="N294" s="34" t="str">
        <f t="shared" si="34"/>
        <v/>
      </c>
    </row>
    <row r="295" spans="1:14" ht="14.25" hidden="1" outlineLevel="1" x14ac:dyDescent="0.25">
      <c r="A295" s="36"/>
      <c r="B295" s="50" t="s">
        <v>308</v>
      </c>
      <c r="C295" s="42">
        <f t="shared" si="28"/>
        <v>-100</v>
      </c>
      <c r="D295" s="48"/>
      <c r="E295" s="20">
        <v>0</v>
      </c>
      <c r="F295" s="14">
        <v>24</v>
      </c>
      <c r="G295" s="49">
        <f t="shared" si="29"/>
        <v>-100</v>
      </c>
      <c r="H295" s="33" t="str">
        <f t="shared" si="30"/>
        <v/>
      </c>
      <c r="I295" s="33">
        <f t="shared" si="31"/>
        <v>7.1471113758189389E-2</v>
      </c>
      <c r="J295" s="20">
        <v>0</v>
      </c>
      <c r="K295" s="14">
        <v>34</v>
      </c>
      <c r="L295" s="49">
        <f t="shared" si="32"/>
        <v>-100</v>
      </c>
      <c r="M295" s="33" t="str">
        <f t="shared" si="33"/>
        <v/>
      </c>
      <c r="N295" s="34">
        <f t="shared" si="34"/>
        <v>2.9107346180516913E-2</v>
      </c>
    </row>
    <row r="296" spans="1:14" ht="14.25" hidden="1" outlineLevel="1" x14ac:dyDescent="0.25">
      <c r="A296" s="36"/>
      <c r="B296" s="50" t="s">
        <v>309</v>
      </c>
      <c r="C296" s="42">
        <f t="shared" si="28"/>
        <v>-100</v>
      </c>
      <c r="D296" s="48"/>
      <c r="E296" s="20">
        <v>0</v>
      </c>
      <c r="F296" s="14">
        <v>15</v>
      </c>
      <c r="G296" s="49">
        <f t="shared" si="29"/>
        <v>-100</v>
      </c>
      <c r="H296" s="33" t="str">
        <f t="shared" si="30"/>
        <v/>
      </c>
      <c r="I296" s="33">
        <f t="shared" si="31"/>
        <v>4.4669446098868373E-2</v>
      </c>
      <c r="J296" s="20">
        <v>0</v>
      </c>
      <c r="K296" s="14">
        <v>30</v>
      </c>
      <c r="L296" s="49">
        <f t="shared" si="32"/>
        <v>-100</v>
      </c>
      <c r="M296" s="33" t="str">
        <f t="shared" si="33"/>
        <v/>
      </c>
      <c r="N296" s="34">
        <f t="shared" si="34"/>
        <v>2.5682952512220806E-2</v>
      </c>
    </row>
    <row r="297" spans="1:14" ht="14.25" collapsed="1" x14ac:dyDescent="0.25">
      <c r="A297" s="36" t="s">
        <v>310</v>
      </c>
      <c r="B297" s="1" t="s">
        <v>311</v>
      </c>
      <c r="C297" s="42">
        <f t="shared" si="28"/>
        <v>110.80000000000001</v>
      </c>
      <c r="D297" s="48"/>
      <c r="E297" s="20">
        <v>89</v>
      </c>
      <c r="F297" s="14">
        <v>52</v>
      </c>
      <c r="G297" s="49">
        <f t="shared" si="29"/>
        <v>71.15384615384616</v>
      </c>
      <c r="H297" s="33">
        <f t="shared" si="30"/>
        <v>0.29203307520672001</v>
      </c>
      <c r="I297" s="33">
        <f t="shared" si="31"/>
        <v>0.15485407980941035</v>
      </c>
      <c r="J297" s="20">
        <v>527</v>
      </c>
      <c r="K297" s="14">
        <v>250</v>
      </c>
      <c r="L297" s="49">
        <f t="shared" si="32"/>
        <v>110.80000000000001</v>
      </c>
      <c r="M297" s="33">
        <f t="shared" si="33"/>
        <v>0.43960627293960625</v>
      </c>
      <c r="N297" s="34">
        <f t="shared" si="34"/>
        <v>0.2140246042685067</v>
      </c>
    </row>
    <row r="298" spans="1:14" ht="14.25" hidden="1" outlineLevel="1" x14ac:dyDescent="0.25">
      <c r="A298" s="36"/>
      <c r="B298" s="50" t="s">
        <v>312</v>
      </c>
      <c r="C298" s="42">
        <f t="shared" si="28"/>
        <v>33.6</v>
      </c>
      <c r="D298" s="48"/>
      <c r="E298" s="20">
        <v>51</v>
      </c>
      <c r="F298" s="14">
        <v>52</v>
      </c>
      <c r="G298" s="49">
        <f t="shared" si="29"/>
        <v>-1.9230769230769231</v>
      </c>
      <c r="H298" s="33">
        <f t="shared" si="30"/>
        <v>0.16734479590497442</v>
      </c>
      <c r="I298" s="33">
        <f t="shared" si="31"/>
        <v>0.15485407980941035</v>
      </c>
      <c r="J298" s="20">
        <v>334</v>
      </c>
      <c r="K298" s="14">
        <v>250</v>
      </c>
      <c r="L298" s="49">
        <f t="shared" si="32"/>
        <v>33.6</v>
      </c>
      <c r="M298" s="33">
        <f t="shared" si="33"/>
        <v>0.27861194527861194</v>
      </c>
      <c r="N298" s="34">
        <f t="shared" si="34"/>
        <v>0.2140246042685067</v>
      </c>
    </row>
    <row r="299" spans="1:14" ht="14.25" hidden="1" outlineLevel="1" x14ac:dyDescent="0.25">
      <c r="A299" s="36"/>
      <c r="B299" s="50" t="s">
        <v>313</v>
      </c>
      <c r="C299" s="42" t="str">
        <f t="shared" si="28"/>
        <v/>
      </c>
      <c r="D299" s="48"/>
      <c r="E299" s="20">
        <v>38</v>
      </c>
      <c r="F299" s="14">
        <v>0</v>
      </c>
      <c r="G299" s="49" t="str">
        <f t="shared" si="29"/>
        <v/>
      </c>
      <c r="H299" s="33">
        <f t="shared" si="30"/>
        <v>0.12468827930174563</v>
      </c>
      <c r="I299" s="33" t="str">
        <f t="shared" si="31"/>
        <v/>
      </c>
      <c r="J299" s="20">
        <v>193</v>
      </c>
      <c r="K299" s="14">
        <v>0</v>
      </c>
      <c r="L299" s="49" t="str">
        <f t="shared" si="32"/>
        <v/>
      </c>
      <c r="M299" s="33">
        <f t="shared" si="33"/>
        <v>0.16099432766099434</v>
      </c>
      <c r="N299" s="34" t="str">
        <f t="shared" si="34"/>
        <v/>
      </c>
    </row>
    <row r="300" spans="1:14" ht="14.25" collapsed="1" x14ac:dyDescent="0.25">
      <c r="A300" s="36" t="s">
        <v>314</v>
      </c>
      <c r="B300" s="1" t="s">
        <v>315</v>
      </c>
      <c r="C300" s="42">
        <f t="shared" si="28"/>
        <v>-14.516129032258066</v>
      </c>
      <c r="D300" s="48"/>
      <c r="E300" s="20">
        <v>127</v>
      </c>
      <c r="F300" s="14">
        <v>162</v>
      </c>
      <c r="G300" s="49">
        <f t="shared" si="29"/>
        <v>-21.604938271604937</v>
      </c>
      <c r="H300" s="33">
        <f t="shared" si="30"/>
        <v>0.41672135450846565</v>
      </c>
      <c r="I300" s="33">
        <f t="shared" si="31"/>
        <v>0.48243001786777845</v>
      </c>
      <c r="J300" s="20">
        <v>477</v>
      </c>
      <c r="K300" s="14">
        <v>558</v>
      </c>
      <c r="L300" s="49">
        <f t="shared" si="32"/>
        <v>-14.516129032258066</v>
      </c>
      <c r="M300" s="33">
        <f t="shared" si="33"/>
        <v>0.39789789789789787</v>
      </c>
      <c r="N300" s="34">
        <f t="shared" si="34"/>
        <v>0.47770291672730697</v>
      </c>
    </row>
    <row r="301" spans="1:14" ht="14.25" hidden="1" outlineLevel="1" x14ac:dyDescent="0.25">
      <c r="A301" s="36"/>
      <c r="B301" s="50" t="s">
        <v>316</v>
      </c>
      <c r="C301" s="42">
        <f t="shared" si="28"/>
        <v>3.9215686274509802</v>
      </c>
      <c r="D301" s="48"/>
      <c r="E301" s="20">
        <v>73</v>
      </c>
      <c r="F301" s="14">
        <v>66</v>
      </c>
      <c r="G301" s="49">
        <f t="shared" si="29"/>
        <v>10.606060606060606</v>
      </c>
      <c r="H301" s="33">
        <f t="shared" si="30"/>
        <v>0.23953274707966926</v>
      </c>
      <c r="I301" s="33">
        <f t="shared" si="31"/>
        <v>0.19654556283502084</v>
      </c>
      <c r="J301" s="20">
        <v>265</v>
      </c>
      <c r="K301" s="14">
        <v>255</v>
      </c>
      <c r="L301" s="49">
        <f t="shared" si="32"/>
        <v>3.9215686274509802</v>
      </c>
      <c r="M301" s="33">
        <f t="shared" si="33"/>
        <v>0.2210543877210544</v>
      </c>
      <c r="N301" s="34">
        <f t="shared" si="34"/>
        <v>0.21830509635387685</v>
      </c>
    </row>
    <row r="302" spans="1:14" ht="14.25" hidden="1" outlineLevel="1" x14ac:dyDescent="0.25">
      <c r="A302" s="36"/>
      <c r="B302" s="50" t="s">
        <v>317</v>
      </c>
      <c r="C302" s="42">
        <f t="shared" si="28"/>
        <v>-7.2072072072072073</v>
      </c>
      <c r="D302" s="48"/>
      <c r="E302" s="20">
        <v>31</v>
      </c>
      <c r="F302" s="14">
        <v>35</v>
      </c>
      <c r="G302" s="49">
        <f t="shared" si="29"/>
        <v>-11.428571428571429</v>
      </c>
      <c r="H302" s="33">
        <f t="shared" si="30"/>
        <v>0.10171938574616091</v>
      </c>
      <c r="I302" s="33">
        <f t="shared" si="31"/>
        <v>0.1042287075640262</v>
      </c>
      <c r="J302" s="20">
        <v>103</v>
      </c>
      <c r="K302" s="14">
        <v>111</v>
      </c>
      <c r="L302" s="49">
        <f t="shared" si="32"/>
        <v>-7.2072072072072073</v>
      </c>
      <c r="M302" s="33">
        <f t="shared" si="33"/>
        <v>8.5919252585919245E-2</v>
      </c>
      <c r="N302" s="34">
        <f t="shared" si="34"/>
        <v>9.5026924295216975E-2</v>
      </c>
    </row>
    <row r="303" spans="1:14" ht="14.25" hidden="1" outlineLevel="1" x14ac:dyDescent="0.25">
      <c r="A303" s="36"/>
      <c r="B303" s="50" t="s">
        <v>315</v>
      </c>
      <c r="C303" s="42">
        <f t="shared" si="28"/>
        <v>-45.454545454545453</v>
      </c>
      <c r="D303" s="48"/>
      <c r="E303" s="20">
        <v>11</v>
      </c>
      <c r="F303" s="14">
        <v>44</v>
      </c>
      <c r="G303" s="49">
        <f t="shared" si="29"/>
        <v>-75</v>
      </c>
      <c r="H303" s="33">
        <f t="shared" si="30"/>
        <v>3.6093975587347421E-2</v>
      </c>
      <c r="I303" s="33">
        <f t="shared" si="31"/>
        <v>0.13103037522334721</v>
      </c>
      <c r="J303" s="20">
        <v>72</v>
      </c>
      <c r="K303" s="14">
        <v>132</v>
      </c>
      <c r="L303" s="49">
        <f t="shared" si="32"/>
        <v>-45.454545454545453</v>
      </c>
      <c r="M303" s="33">
        <f t="shared" si="33"/>
        <v>6.006006006006006E-2</v>
      </c>
      <c r="N303" s="34">
        <f t="shared" si="34"/>
        <v>0.11300499105377154</v>
      </c>
    </row>
    <row r="304" spans="1:14" ht="14.25" hidden="1" outlineLevel="1" x14ac:dyDescent="0.25">
      <c r="A304" s="36"/>
      <c r="B304" s="50" t="s">
        <v>318</v>
      </c>
      <c r="C304" s="42">
        <f t="shared" si="28"/>
        <v>-38.333333333333336</v>
      </c>
      <c r="D304" s="48"/>
      <c r="E304" s="20">
        <v>12</v>
      </c>
      <c r="F304" s="14">
        <v>17</v>
      </c>
      <c r="G304" s="49">
        <f t="shared" si="29"/>
        <v>-29.411764705882355</v>
      </c>
      <c r="H304" s="33">
        <f t="shared" si="30"/>
        <v>3.9375246095288093E-2</v>
      </c>
      <c r="I304" s="33">
        <f t="shared" si="31"/>
        <v>5.0625372245384159E-2</v>
      </c>
      <c r="J304" s="20">
        <v>37</v>
      </c>
      <c r="K304" s="14">
        <v>60</v>
      </c>
      <c r="L304" s="49">
        <f t="shared" si="32"/>
        <v>-38.333333333333336</v>
      </c>
      <c r="M304" s="33">
        <f t="shared" si="33"/>
        <v>3.0864197530864196E-2</v>
      </c>
      <c r="N304" s="34">
        <f t="shared" si="34"/>
        <v>5.1365905024441612E-2</v>
      </c>
    </row>
    <row r="305" spans="1:14" ht="14.25" collapsed="1" x14ac:dyDescent="0.25">
      <c r="A305" s="36" t="s">
        <v>319</v>
      </c>
      <c r="B305" s="1" t="s">
        <v>320</v>
      </c>
      <c r="C305" s="42">
        <f t="shared" si="28"/>
        <v>-7.8014184397163122</v>
      </c>
      <c r="D305" s="48"/>
      <c r="E305" s="20">
        <v>30</v>
      </c>
      <c r="F305" s="14">
        <v>55</v>
      </c>
      <c r="G305" s="49">
        <f t="shared" si="29"/>
        <v>-45.454545454545453</v>
      </c>
      <c r="H305" s="33">
        <f t="shared" si="30"/>
        <v>9.8438115238220242E-2</v>
      </c>
      <c r="I305" s="33">
        <f t="shared" si="31"/>
        <v>0.16378796902918405</v>
      </c>
      <c r="J305" s="20">
        <v>260</v>
      </c>
      <c r="K305" s="14">
        <v>282</v>
      </c>
      <c r="L305" s="49">
        <f t="shared" si="32"/>
        <v>-7.8014184397163122</v>
      </c>
      <c r="M305" s="33">
        <f t="shared" si="33"/>
        <v>0.21688355021688357</v>
      </c>
      <c r="N305" s="34">
        <f t="shared" si="34"/>
        <v>0.24141975361487555</v>
      </c>
    </row>
    <row r="306" spans="1:14" ht="14.25" hidden="1" outlineLevel="1" x14ac:dyDescent="0.25">
      <c r="A306" s="36"/>
      <c r="B306" s="50" t="s">
        <v>321</v>
      </c>
      <c r="C306" s="42">
        <f t="shared" si="28"/>
        <v>-0.95238095238095244</v>
      </c>
      <c r="D306" s="48"/>
      <c r="E306" s="20">
        <v>6</v>
      </c>
      <c r="F306" s="14">
        <v>23</v>
      </c>
      <c r="G306" s="49">
        <f t="shared" si="29"/>
        <v>-73.91304347826086</v>
      </c>
      <c r="H306" s="33">
        <f t="shared" si="30"/>
        <v>1.9687623047644046E-2</v>
      </c>
      <c r="I306" s="33">
        <f t="shared" si="31"/>
        <v>6.8493150684931503E-2</v>
      </c>
      <c r="J306" s="20">
        <v>104</v>
      </c>
      <c r="K306" s="14">
        <v>105</v>
      </c>
      <c r="L306" s="49">
        <f t="shared" si="32"/>
        <v>-0.95238095238095244</v>
      </c>
      <c r="M306" s="33">
        <f t="shared" si="33"/>
        <v>8.6753420086753422E-2</v>
      </c>
      <c r="N306" s="34">
        <f t="shared" si="34"/>
        <v>8.9890333792772822E-2</v>
      </c>
    </row>
    <row r="307" spans="1:14" ht="14.25" hidden="1" outlineLevel="1" x14ac:dyDescent="0.25">
      <c r="A307" s="36"/>
      <c r="B307" s="50" t="s">
        <v>322</v>
      </c>
      <c r="C307" s="42">
        <f t="shared" si="28"/>
        <v>20</v>
      </c>
      <c r="D307" s="48"/>
      <c r="E307" s="20">
        <v>13</v>
      </c>
      <c r="F307" s="14">
        <v>12</v>
      </c>
      <c r="G307" s="49">
        <f t="shared" si="29"/>
        <v>8.3333333333333321</v>
      </c>
      <c r="H307" s="33">
        <f t="shared" si="30"/>
        <v>4.2656516603228771E-2</v>
      </c>
      <c r="I307" s="33">
        <f t="shared" si="31"/>
        <v>3.5735556879094695E-2</v>
      </c>
      <c r="J307" s="20">
        <v>84</v>
      </c>
      <c r="K307" s="14">
        <v>70</v>
      </c>
      <c r="L307" s="49">
        <f t="shared" si="32"/>
        <v>20</v>
      </c>
      <c r="M307" s="33">
        <f t="shared" si="33"/>
        <v>7.0070070070070059E-2</v>
      </c>
      <c r="N307" s="34">
        <f t="shared" si="34"/>
        <v>5.9926889195181875E-2</v>
      </c>
    </row>
    <row r="308" spans="1:14" ht="14.25" hidden="1" outlineLevel="1" x14ac:dyDescent="0.25">
      <c r="A308" s="36"/>
      <c r="B308" s="50" t="s">
        <v>323</v>
      </c>
      <c r="C308" s="42">
        <f t="shared" si="28"/>
        <v>-6.9767441860465116</v>
      </c>
      <c r="D308" s="48"/>
      <c r="E308" s="20">
        <v>4</v>
      </c>
      <c r="F308" s="14">
        <v>10</v>
      </c>
      <c r="G308" s="49">
        <f t="shared" si="29"/>
        <v>-60</v>
      </c>
      <c r="H308" s="33">
        <f t="shared" si="30"/>
        <v>1.31250820317627E-2</v>
      </c>
      <c r="I308" s="33">
        <f t="shared" si="31"/>
        <v>2.9779630732578919E-2</v>
      </c>
      <c r="J308" s="20">
        <v>40</v>
      </c>
      <c r="K308" s="14">
        <v>43</v>
      </c>
      <c r="L308" s="49">
        <f t="shared" si="32"/>
        <v>-6.9767441860465116</v>
      </c>
      <c r="M308" s="33">
        <f t="shared" si="33"/>
        <v>3.3366700033366704E-2</v>
      </c>
      <c r="N308" s="34">
        <f t="shared" si="34"/>
        <v>3.6812231934183155E-2</v>
      </c>
    </row>
    <row r="309" spans="1:14" ht="14.25" hidden="1" outlineLevel="1" x14ac:dyDescent="0.25">
      <c r="A309" s="36"/>
      <c r="B309" s="50" t="s">
        <v>324</v>
      </c>
      <c r="C309" s="42">
        <f t="shared" si="28"/>
        <v>-50</v>
      </c>
      <c r="D309" s="48"/>
      <c r="E309" s="20">
        <v>7</v>
      </c>
      <c r="F309" s="14">
        <v>10</v>
      </c>
      <c r="G309" s="49">
        <f t="shared" si="29"/>
        <v>-30</v>
      </c>
      <c r="H309" s="33">
        <f t="shared" si="30"/>
        <v>2.2968893555584721E-2</v>
      </c>
      <c r="I309" s="33">
        <f t="shared" si="31"/>
        <v>2.9779630732578919E-2</v>
      </c>
      <c r="J309" s="20">
        <v>32</v>
      </c>
      <c r="K309" s="14">
        <v>64</v>
      </c>
      <c r="L309" s="49">
        <f t="shared" si="32"/>
        <v>-50</v>
      </c>
      <c r="M309" s="33">
        <f t="shared" si="33"/>
        <v>2.6693360026693362E-2</v>
      </c>
      <c r="N309" s="34">
        <f t="shared" si="34"/>
        <v>5.4790298692737716E-2</v>
      </c>
    </row>
    <row r="310" spans="1:14" ht="14.25" collapsed="1" x14ac:dyDescent="0.25">
      <c r="A310" s="36" t="s">
        <v>325</v>
      </c>
      <c r="B310" s="1" t="s">
        <v>326</v>
      </c>
      <c r="C310" s="42">
        <f t="shared" si="28"/>
        <v>-15.64245810055866</v>
      </c>
      <c r="D310" s="48"/>
      <c r="E310" s="20">
        <v>40</v>
      </c>
      <c r="F310" s="14">
        <v>50</v>
      </c>
      <c r="G310" s="49">
        <f t="shared" si="29"/>
        <v>-20</v>
      </c>
      <c r="H310" s="33">
        <f t="shared" si="30"/>
        <v>0.131250820317627</v>
      </c>
      <c r="I310" s="33">
        <f t="shared" si="31"/>
        <v>0.14889815366289458</v>
      </c>
      <c r="J310" s="20">
        <v>151</v>
      </c>
      <c r="K310" s="14">
        <v>179</v>
      </c>
      <c r="L310" s="49">
        <f t="shared" si="32"/>
        <v>-15.64245810055866</v>
      </c>
      <c r="M310" s="33">
        <f t="shared" si="33"/>
        <v>0.12595929262595931</v>
      </c>
      <c r="N310" s="34">
        <f t="shared" si="34"/>
        <v>0.1532416166562508</v>
      </c>
    </row>
    <row r="311" spans="1:14" ht="14.25" hidden="1" outlineLevel="1" x14ac:dyDescent="0.25">
      <c r="A311" s="36"/>
      <c r="B311" s="50" t="s">
        <v>327</v>
      </c>
      <c r="C311" s="42">
        <f t="shared" si="28"/>
        <v>20.930232558139537</v>
      </c>
      <c r="D311" s="48"/>
      <c r="E311" s="20">
        <v>32</v>
      </c>
      <c r="F311" s="14">
        <v>27</v>
      </c>
      <c r="G311" s="49">
        <f t="shared" si="29"/>
        <v>18.518518518518519</v>
      </c>
      <c r="H311" s="33">
        <f t="shared" si="30"/>
        <v>0.1050006562541016</v>
      </c>
      <c r="I311" s="33">
        <f t="shared" si="31"/>
        <v>8.0405002977963075E-2</v>
      </c>
      <c r="J311" s="20">
        <v>104</v>
      </c>
      <c r="K311" s="14">
        <v>86</v>
      </c>
      <c r="L311" s="49">
        <f t="shared" si="32"/>
        <v>20.930232558139537</v>
      </c>
      <c r="M311" s="33">
        <f t="shared" si="33"/>
        <v>8.6753420086753422E-2</v>
      </c>
      <c r="N311" s="34">
        <f t="shared" si="34"/>
        <v>7.3624463868366311E-2</v>
      </c>
    </row>
    <row r="312" spans="1:14" ht="14.25" hidden="1" outlineLevel="1" x14ac:dyDescent="0.25">
      <c r="A312" s="36"/>
      <c r="B312" s="50" t="s">
        <v>328</v>
      </c>
      <c r="C312" s="42">
        <f t="shared" si="28"/>
        <v>-55.844155844155843</v>
      </c>
      <c r="D312" s="48"/>
      <c r="E312" s="20">
        <v>4</v>
      </c>
      <c r="F312" s="14">
        <v>22</v>
      </c>
      <c r="G312" s="49">
        <f t="shared" si="29"/>
        <v>-81.818181818181827</v>
      </c>
      <c r="H312" s="33">
        <f t="shared" si="30"/>
        <v>1.31250820317627E-2</v>
      </c>
      <c r="I312" s="33">
        <f t="shared" si="31"/>
        <v>6.5515187611673603E-2</v>
      </c>
      <c r="J312" s="20">
        <v>34</v>
      </c>
      <c r="K312" s="14">
        <v>77</v>
      </c>
      <c r="L312" s="49">
        <f t="shared" si="32"/>
        <v>-55.844155844155843</v>
      </c>
      <c r="M312" s="33">
        <f t="shared" si="33"/>
        <v>2.8361695028361698E-2</v>
      </c>
      <c r="N312" s="34">
        <f t="shared" si="34"/>
        <v>6.5919578114700061E-2</v>
      </c>
    </row>
    <row r="313" spans="1:14" ht="14.25" hidden="1" outlineLevel="1" x14ac:dyDescent="0.25">
      <c r="A313" s="36"/>
      <c r="B313" s="50" t="s">
        <v>329</v>
      </c>
      <c r="C313" s="42">
        <f t="shared" si="28"/>
        <v>-13.333333333333334</v>
      </c>
      <c r="D313" s="48"/>
      <c r="E313" s="20">
        <v>4</v>
      </c>
      <c r="F313" s="14">
        <v>1</v>
      </c>
      <c r="G313" s="49">
        <f t="shared" si="29"/>
        <v>300</v>
      </c>
      <c r="H313" s="33">
        <f t="shared" si="30"/>
        <v>1.31250820317627E-2</v>
      </c>
      <c r="I313" s="33">
        <f t="shared" si="31"/>
        <v>2.9779630732578916E-3</v>
      </c>
      <c r="J313" s="20">
        <v>13</v>
      </c>
      <c r="K313" s="14">
        <v>15</v>
      </c>
      <c r="L313" s="49">
        <f t="shared" si="32"/>
        <v>-13.333333333333334</v>
      </c>
      <c r="M313" s="33">
        <f t="shared" si="33"/>
        <v>1.0844177510844178E-2</v>
      </c>
      <c r="N313" s="34">
        <f t="shared" si="34"/>
        <v>1.2841476256110403E-2</v>
      </c>
    </row>
    <row r="314" spans="1:14" ht="14.25" hidden="1" outlineLevel="1" x14ac:dyDescent="0.25">
      <c r="A314" s="36"/>
      <c r="B314" s="50" t="s">
        <v>330</v>
      </c>
      <c r="C314" s="42">
        <f t="shared" si="28"/>
        <v>-100</v>
      </c>
      <c r="D314" s="48"/>
      <c r="E314" s="20">
        <v>0</v>
      </c>
      <c r="F314" s="14">
        <v>0</v>
      </c>
      <c r="G314" s="49" t="str">
        <f t="shared" si="29"/>
        <v/>
      </c>
      <c r="H314" s="33" t="str">
        <f t="shared" si="30"/>
        <v/>
      </c>
      <c r="I314" s="33" t="str">
        <f t="shared" si="31"/>
        <v/>
      </c>
      <c r="J314" s="20">
        <v>0</v>
      </c>
      <c r="K314" s="14">
        <v>1</v>
      </c>
      <c r="L314" s="49">
        <f t="shared" si="32"/>
        <v>-100</v>
      </c>
      <c r="M314" s="33" t="str">
        <f t="shared" si="33"/>
        <v/>
      </c>
      <c r="N314" s="34">
        <f t="shared" si="34"/>
        <v>8.5609841707402681E-4</v>
      </c>
    </row>
    <row r="315" spans="1:14" ht="14.25" collapsed="1" x14ac:dyDescent="0.25">
      <c r="A315" s="36" t="s">
        <v>331</v>
      </c>
      <c r="B315" s="1" t="s">
        <v>332</v>
      </c>
      <c r="C315" s="42">
        <f t="shared" si="28"/>
        <v>362.5</v>
      </c>
      <c r="D315" s="48"/>
      <c r="E315" s="20">
        <v>59</v>
      </c>
      <c r="F315" s="14">
        <v>8</v>
      </c>
      <c r="G315" s="49">
        <f t="shared" si="29"/>
        <v>637.5</v>
      </c>
      <c r="H315" s="33">
        <f t="shared" si="30"/>
        <v>0.19359495996849979</v>
      </c>
      <c r="I315" s="33">
        <f t="shared" si="31"/>
        <v>2.3823704586063133E-2</v>
      </c>
      <c r="J315" s="20">
        <v>148</v>
      </c>
      <c r="K315" s="14">
        <v>32</v>
      </c>
      <c r="L315" s="49">
        <f t="shared" si="32"/>
        <v>362.5</v>
      </c>
      <c r="M315" s="33">
        <f t="shared" si="33"/>
        <v>0.12345679012345678</v>
      </c>
      <c r="N315" s="34">
        <f t="shared" si="34"/>
        <v>2.7395149346368858E-2</v>
      </c>
    </row>
    <row r="316" spans="1:14" ht="14.25" hidden="1" outlineLevel="1" x14ac:dyDescent="0.25">
      <c r="A316" s="36"/>
      <c r="B316" s="50" t="s">
        <v>333</v>
      </c>
      <c r="C316" s="42" t="str">
        <f t="shared" si="28"/>
        <v/>
      </c>
      <c r="D316" s="48"/>
      <c r="E316" s="20">
        <v>28</v>
      </c>
      <c r="F316" s="14">
        <v>0</v>
      </c>
      <c r="G316" s="49" t="str">
        <f t="shared" si="29"/>
        <v/>
      </c>
      <c r="H316" s="33">
        <f t="shared" si="30"/>
        <v>9.1875574222338885E-2</v>
      </c>
      <c r="I316" s="33" t="str">
        <f t="shared" si="31"/>
        <v/>
      </c>
      <c r="J316" s="20">
        <v>111</v>
      </c>
      <c r="K316" s="14">
        <v>0</v>
      </c>
      <c r="L316" s="49" t="str">
        <f t="shared" si="32"/>
        <v/>
      </c>
      <c r="M316" s="33">
        <f t="shared" si="33"/>
        <v>9.2592592592592601E-2</v>
      </c>
      <c r="N316" s="34" t="str">
        <f t="shared" si="34"/>
        <v/>
      </c>
    </row>
    <row r="317" spans="1:14" ht="14.25" hidden="1" outlineLevel="1" x14ac:dyDescent="0.25">
      <c r="A317" s="36"/>
      <c r="B317" s="50" t="s">
        <v>334</v>
      </c>
      <c r="C317" s="42">
        <f t="shared" si="28"/>
        <v>-31.25</v>
      </c>
      <c r="D317" s="48"/>
      <c r="E317" s="20">
        <v>16</v>
      </c>
      <c r="F317" s="14">
        <v>8</v>
      </c>
      <c r="G317" s="49">
        <f t="shared" si="29"/>
        <v>100</v>
      </c>
      <c r="H317" s="33">
        <f t="shared" si="30"/>
        <v>5.2500328127050799E-2</v>
      </c>
      <c r="I317" s="33">
        <f t="shared" si="31"/>
        <v>2.3823704586063133E-2</v>
      </c>
      <c r="J317" s="20">
        <v>22</v>
      </c>
      <c r="K317" s="14">
        <v>32</v>
      </c>
      <c r="L317" s="49">
        <f t="shared" si="32"/>
        <v>-31.25</v>
      </c>
      <c r="M317" s="33">
        <f t="shared" si="33"/>
        <v>1.8351685018351684E-2</v>
      </c>
      <c r="N317" s="34">
        <f t="shared" si="34"/>
        <v>2.7395149346368858E-2</v>
      </c>
    </row>
    <row r="318" spans="1:14" ht="14.25" hidden="1" outlineLevel="1" x14ac:dyDescent="0.25">
      <c r="A318" s="36"/>
      <c r="B318" s="50" t="s">
        <v>335</v>
      </c>
      <c r="C318" s="42" t="str">
        <f t="shared" si="28"/>
        <v/>
      </c>
      <c r="D318" s="48"/>
      <c r="E318" s="20">
        <v>15</v>
      </c>
      <c r="F318" s="14">
        <v>0</v>
      </c>
      <c r="G318" s="49" t="str">
        <f t="shared" si="29"/>
        <v/>
      </c>
      <c r="H318" s="33">
        <f t="shared" si="30"/>
        <v>4.9219057619110121E-2</v>
      </c>
      <c r="I318" s="33" t="str">
        <f t="shared" si="31"/>
        <v/>
      </c>
      <c r="J318" s="20">
        <v>15</v>
      </c>
      <c r="K318" s="14">
        <v>0</v>
      </c>
      <c r="L318" s="49" t="str">
        <f t="shared" si="32"/>
        <v/>
      </c>
      <c r="M318" s="33">
        <f t="shared" si="33"/>
        <v>1.2512512512512512E-2</v>
      </c>
      <c r="N318" s="34" t="str">
        <f t="shared" si="34"/>
        <v/>
      </c>
    </row>
    <row r="319" spans="1:14" collapsed="1" x14ac:dyDescent="0.25">
      <c r="A319" s="36" t="s">
        <v>336</v>
      </c>
      <c r="B319" s="1" t="s">
        <v>337</v>
      </c>
      <c r="C319" s="42">
        <f t="shared" si="28"/>
        <v>616.66666666666674</v>
      </c>
      <c r="D319" s="48"/>
      <c r="E319" s="20">
        <v>22</v>
      </c>
      <c r="F319" s="14">
        <v>12</v>
      </c>
      <c r="G319" s="49">
        <f t="shared" si="29"/>
        <v>83.333333333333343</v>
      </c>
      <c r="H319" s="33">
        <f t="shared" si="30"/>
        <v>7.2187951174694842E-2</v>
      </c>
      <c r="I319" s="33">
        <f t="shared" si="31"/>
        <v>3.5735556879094695E-2</v>
      </c>
      <c r="J319" s="20">
        <v>129</v>
      </c>
      <c r="K319" s="14">
        <v>18</v>
      </c>
      <c r="L319" s="49">
        <f t="shared" si="32"/>
        <v>616.66666666666674</v>
      </c>
      <c r="M319" s="33">
        <f t="shared" si="33"/>
        <v>0.1076076076076076</v>
      </c>
      <c r="N319" s="34">
        <f t="shared" si="34"/>
        <v>1.5409771507332484E-2</v>
      </c>
    </row>
    <row r="320" spans="1:14" ht="14.25" hidden="1" outlineLevel="1" x14ac:dyDescent="0.25">
      <c r="A320" s="36"/>
      <c r="B320" s="50" t="s">
        <v>338</v>
      </c>
      <c r="C320" s="42">
        <f t="shared" si="28"/>
        <v>616.66666666666674</v>
      </c>
      <c r="D320" s="48"/>
      <c r="E320" s="20">
        <v>22</v>
      </c>
      <c r="F320" s="14">
        <v>12</v>
      </c>
      <c r="G320" s="49">
        <f t="shared" si="29"/>
        <v>83.333333333333343</v>
      </c>
      <c r="H320" s="33">
        <f t="shared" si="30"/>
        <v>7.2187951174694842E-2</v>
      </c>
      <c r="I320" s="33">
        <f t="shared" si="31"/>
        <v>3.5735556879094695E-2</v>
      </c>
      <c r="J320" s="20">
        <v>129</v>
      </c>
      <c r="K320" s="14">
        <v>18</v>
      </c>
      <c r="L320" s="49">
        <f t="shared" si="32"/>
        <v>616.66666666666674</v>
      </c>
      <c r="M320" s="33">
        <f t="shared" si="33"/>
        <v>0.1076076076076076</v>
      </c>
      <c r="N320" s="34">
        <f t="shared" si="34"/>
        <v>1.5409771507332484E-2</v>
      </c>
    </row>
    <row r="321" spans="1:14" ht="14.25" collapsed="1" x14ac:dyDescent="0.25">
      <c r="A321" s="36" t="s">
        <v>339</v>
      </c>
      <c r="B321" s="1" t="s">
        <v>340</v>
      </c>
      <c r="C321" s="42">
        <f t="shared" si="28"/>
        <v>-20.512820512820511</v>
      </c>
      <c r="D321" s="48"/>
      <c r="E321" s="20">
        <v>28</v>
      </c>
      <c r="F321" s="14">
        <v>22</v>
      </c>
      <c r="G321" s="49">
        <f t="shared" si="29"/>
        <v>27.27272727272727</v>
      </c>
      <c r="H321" s="33">
        <f t="shared" si="30"/>
        <v>9.1875574222338885E-2</v>
      </c>
      <c r="I321" s="33">
        <f t="shared" si="31"/>
        <v>6.5515187611673603E-2</v>
      </c>
      <c r="J321" s="20">
        <v>93</v>
      </c>
      <c r="K321" s="14">
        <v>117</v>
      </c>
      <c r="L321" s="49">
        <f t="shared" si="32"/>
        <v>-20.512820512820511</v>
      </c>
      <c r="M321" s="33">
        <f t="shared" si="33"/>
        <v>7.7577577577577578E-2</v>
      </c>
      <c r="N321" s="34">
        <f t="shared" si="34"/>
        <v>0.10016351479766113</v>
      </c>
    </row>
    <row r="322" spans="1:14" ht="14.25" hidden="1" outlineLevel="1" x14ac:dyDescent="0.25">
      <c r="A322" s="36"/>
      <c r="B322" s="50" t="s">
        <v>341</v>
      </c>
      <c r="C322" s="42">
        <f t="shared" si="28"/>
        <v>-20.512820512820511</v>
      </c>
      <c r="D322" s="48"/>
      <c r="E322" s="20">
        <v>28</v>
      </c>
      <c r="F322" s="14">
        <v>22</v>
      </c>
      <c r="G322" s="49">
        <f t="shared" si="29"/>
        <v>27.27272727272727</v>
      </c>
      <c r="H322" s="33">
        <f t="shared" si="30"/>
        <v>9.1875574222338885E-2</v>
      </c>
      <c r="I322" s="33">
        <f t="shared" si="31"/>
        <v>6.5515187611673603E-2</v>
      </c>
      <c r="J322" s="20">
        <v>93</v>
      </c>
      <c r="K322" s="14">
        <v>117</v>
      </c>
      <c r="L322" s="49">
        <f t="shared" si="32"/>
        <v>-20.512820512820511</v>
      </c>
      <c r="M322" s="33">
        <f t="shared" si="33"/>
        <v>7.7577577577577578E-2</v>
      </c>
      <c r="N322" s="34">
        <f t="shared" si="34"/>
        <v>0.10016351479766113</v>
      </c>
    </row>
    <row r="323" spans="1:14" ht="14.25" collapsed="1" x14ac:dyDescent="0.25">
      <c r="A323" s="36" t="s">
        <v>342</v>
      </c>
      <c r="B323" s="1" t="s">
        <v>343</v>
      </c>
      <c r="C323" s="42">
        <f t="shared" si="28"/>
        <v>-57.142857142857139</v>
      </c>
      <c r="D323" s="48"/>
      <c r="E323" s="20">
        <v>16</v>
      </c>
      <c r="F323" s="14">
        <v>30</v>
      </c>
      <c r="G323" s="49">
        <f t="shared" si="29"/>
        <v>-46.666666666666664</v>
      </c>
      <c r="H323" s="33">
        <f t="shared" si="30"/>
        <v>5.2500328127050799E-2</v>
      </c>
      <c r="I323" s="33">
        <f t="shared" si="31"/>
        <v>8.9338892197736747E-2</v>
      </c>
      <c r="J323" s="20">
        <v>90</v>
      </c>
      <c r="K323" s="14">
        <v>210</v>
      </c>
      <c r="L323" s="49">
        <f t="shared" si="32"/>
        <v>-57.142857142857139</v>
      </c>
      <c r="M323" s="33">
        <f t="shared" si="33"/>
        <v>7.5075075075075076E-2</v>
      </c>
      <c r="N323" s="34">
        <f t="shared" si="34"/>
        <v>0.17978066758554564</v>
      </c>
    </row>
    <row r="324" spans="1:14" ht="14.25" hidden="1" outlineLevel="1" x14ac:dyDescent="0.25">
      <c r="A324" s="36"/>
      <c r="B324" s="50" t="s">
        <v>344</v>
      </c>
      <c r="C324" s="42" t="str">
        <f t="shared" si="28"/>
        <v/>
      </c>
      <c r="D324" s="48"/>
      <c r="E324" s="20">
        <v>11</v>
      </c>
      <c r="F324" s="14">
        <v>0</v>
      </c>
      <c r="G324" s="49" t="str">
        <f t="shared" si="29"/>
        <v/>
      </c>
      <c r="H324" s="33">
        <f t="shared" si="30"/>
        <v>3.6093975587347421E-2</v>
      </c>
      <c r="I324" s="33" t="str">
        <f t="shared" si="31"/>
        <v/>
      </c>
      <c r="J324" s="20">
        <v>55</v>
      </c>
      <c r="K324" s="14">
        <v>0</v>
      </c>
      <c r="L324" s="49" t="str">
        <f t="shared" si="32"/>
        <v/>
      </c>
      <c r="M324" s="33">
        <f t="shared" si="33"/>
        <v>4.5879212545879212E-2</v>
      </c>
      <c r="N324" s="34" t="str">
        <f t="shared" si="34"/>
        <v/>
      </c>
    </row>
    <row r="325" spans="1:14" ht="14.25" hidden="1" outlineLevel="1" x14ac:dyDescent="0.25">
      <c r="A325" s="36"/>
      <c r="B325" s="50" t="s">
        <v>345</v>
      </c>
      <c r="C325" s="42">
        <f t="shared" si="28"/>
        <v>-85.714285714285708</v>
      </c>
      <c r="D325" s="48"/>
      <c r="E325" s="20">
        <v>3</v>
      </c>
      <c r="F325" s="14">
        <v>15</v>
      </c>
      <c r="G325" s="49">
        <f t="shared" si="29"/>
        <v>-80</v>
      </c>
      <c r="H325" s="33">
        <f t="shared" si="30"/>
        <v>9.8438115238220231E-3</v>
      </c>
      <c r="I325" s="33">
        <f t="shared" si="31"/>
        <v>4.4669446098868373E-2</v>
      </c>
      <c r="J325" s="20">
        <v>23</v>
      </c>
      <c r="K325" s="14">
        <v>161</v>
      </c>
      <c r="L325" s="49">
        <f t="shared" si="32"/>
        <v>-85.714285714285708</v>
      </c>
      <c r="M325" s="33">
        <f t="shared" si="33"/>
        <v>1.9185852519185854E-2</v>
      </c>
      <c r="N325" s="34">
        <f t="shared" si="34"/>
        <v>0.13783184514891833</v>
      </c>
    </row>
    <row r="326" spans="1:14" ht="14.25" hidden="1" outlineLevel="1" x14ac:dyDescent="0.25">
      <c r="A326" s="36"/>
      <c r="B326" s="50" t="s">
        <v>346</v>
      </c>
      <c r="C326" s="42">
        <f t="shared" si="28"/>
        <v>-82.5</v>
      </c>
      <c r="D326" s="48"/>
      <c r="E326" s="20">
        <v>0</v>
      </c>
      <c r="F326" s="14">
        <v>13</v>
      </c>
      <c r="G326" s="49">
        <f t="shared" si="29"/>
        <v>-100</v>
      </c>
      <c r="H326" s="33" t="str">
        <f t="shared" si="30"/>
        <v/>
      </c>
      <c r="I326" s="33">
        <f t="shared" si="31"/>
        <v>3.8713519952352587E-2</v>
      </c>
      <c r="J326" s="20">
        <v>7</v>
      </c>
      <c r="K326" s="14">
        <v>40</v>
      </c>
      <c r="L326" s="49">
        <f t="shared" si="32"/>
        <v>-82.5</v>
      </c>
      <c r="M326" s="33">
        <f t="shared" si="33"/>
        <v>5.8391725058391727E-3</v>
      </c>
      <c r="N326" s="34">
        <f t="shared" si="34"/>
        <v>3.4243936682961072E-2</v>
      </c>
    </row>
    <row r="327" spans="1:14" ht="14.25" hidden="1" outlineLevel="1" x14ac:dyDescent="0.25">
      <c r="A327" s="36"/>
      <c r="B327" s="50" t="s">
        <v>347</v>
      </c>
      <c r="C327" s="42">
        <f t="shared" si="28"/>
        <v>-42.857142857142854</v>
      </c>
      <c r="D327" s="48"/>
      <c r="E327" s="20">
        <v>2</v>
      </c>
      <c r="F327" s="14">
        <v>1</v>
      </c>
      <c r="G327" s="49">
        <f t="shared" si="29"/>
        <v>100</v>
      </c>
      <c r="H327" s="33">
        <f t="shared" si="30"/>
        <v>6.5625410158813499E-3</v>
      </c>
      <c r="I327" s="33">
        <f t="shared" si="31"/>
        <v>2.9779630732578916E-3</v>
      </c>
      <c r="J327" s="20">
        <v>4</v>
      </c>
      <c r="K327" s="14">
        <v>7</v>
      </c>
      <c r="L327" s="49">
        <f t="shared" si="32"/>
        <v>-42.857142857142854</v>
      </c>
      <c r="M327" s="33">
        <f t="shared" si="33"/>
        <v>3.3366700033366703E-3</v>
      </c>
      <c r="N327" s="34">
        <f t="shared" si="34"/>
        <v>5.9926889195181876E-3</v>
      </c>
    </row>
    <row r="328" spans="1:14" ht="14.25" hidden="1" outlineLevel="1" x14ac:dyDescent="0.25">
      <c r="A328" s="36"/>
      <c r="B328" s="50" t="s">
        <v>348</v>
      </c>
      <c r="C328" s="42">
        <f t="shared" si="28"/>
        <v>-50</v>
      </c>
      <c r="D328" s="48"/>
      <c r="E328" s="20">
        <v>0</v>
      </c>
      <c r="F328" s="14">
        <v>1</v>
      </c>
      <c r="G328" s="49">
        <f t="shared" si="29"/>
        <v>-100</v>
      </c>
      <c r="H328" s="33" t="str">
        <f t="shared" si="30"/>
        <v/>
      </c>
      <c r="I328" s="33">
        <f t="shared" si="31"/>
        <v>2.9779630732578916E-3</v>
      </c>
      <c r="J328" s="20">
        <v>1</v>
      </c>
      <c r="K328" s="14">
        <v>2</v>
      </c>
      <c r="L328" s="49">
        <f t="shared" si="32"/>
        <v>-50</v>
      </c>
      <c r="M328" s="33">
        <f t="shared" si="33"/>
        <v>8.3416750083416757E-4</v>
      </c>
      <c r="N328" s="34">
        <f t="shared" si="34"/>
        <v>1.7121968341480536E-3</v>
      </c>
    </row>
    <row r="329" spans="1:14" ht="14.25" collapsed="1" x14ac:dyDescent="0.25">
      <c r="A329" s="36" t="s">
        <v>349</v>
      </c>
      <c r="B329" s="1" t="s">
        <v>350</v>
      </c>
      <c r="C329" s="42">
        <f t="shared" si="28"/>
        <v>1700</v>
      </c>
      <c r="D329" s="48"/>
      <c r="E329" s="20">
        <v>22</v>
      </c>
      <c r="F329" s="14">
        <v>1</v>
      </c>
      <c r="G329" s="49">
        <f t="shared" si="29"/>
        <v>2100</v>
      </c>
      <c r="H329" s="33">
        <f t="shared" si="30"/>
        <v>7.2187951174694842E-2</v>
      </c>
      <c r="I329" s="33">
        <f t="shared" si="31"/>
        <v>2.9779630732578916E-3</v>
      </c>
      <c r="J329" s="20">
        <v>72</v>
      </c>
      <c r="K329" s="14">
        <v>4</v>
      </c>
      <c r="L329" s="49">
        <f t="shared" si="32"/>
        <v>1700</v>
      </c>
      <c r="M329" s="33">
        <f t="shared" si="33"/>
        <v>6.006006006006006E-2</v>
      </c>
      <c r="N329" s="34">
        <f t="shared" si="34"/>
        <v>3.4243936682961072E-3</v>
      </c>
    </row>
    <row r="330" spans="1:14" ht="14.25" hidden="1" outlineLevel="1" x14ac:dyDescent="0.25">
      <c r="A330" s="36"/>
      <c r="B330" s="50" t="s">
        <v>351</v>
      </c>
      <c r="C330" s="42" t="str">
        <f t="shared" ref="C330:C376" si="35">IF(K330=0,"",SUM(((J330-K330)/K330)*100))</f>
        <v/>
      </c>
      <c r="D330" s="48"/>
      <c r="E330" s="20">
        <v>9</v>
      </c>
      <c r="F330" s="14">
        <v>0</v>
      </c>
      <c r="G330" s="49" t="str">
        <f t="shared" ref="G330:G376" si="36">IF(F330=0,"",SUM(((E330-F330)/F330)*100))</f>
        <v/>
      </c>
      <c r="H330" s="33">
        <f t="shared" ref="H330:H376" si="37">IF(E330=0,"",SUM((E330/CntPeriod)*100))</f>
        <v>2.9531434571466071E-2</v>
      </c>
      <c r="I330" s="33" t="str">
        <f t="shared" ref="I330:I376" si="38">IF(F330=0,"",SUM((F330/CntPeriodPrevYear)*100))</f>
        <v/>
      </c>
      <c r="J330" s="20">
        <v>35</v>
      </c>
      <c r="K330" s="14">
        <v>0</v>
      </c>
      <c r="L330" s="49" t="str">
        <f t="shared" ref="L330:L376" si="39">IF(K330=0,"",SUM(((J330-K330)/K330)*100))</f>
        <v/>
      </c>
      <c r="M330" s="33">
        <f t="shared" ref="M330:M376" si="40">IF(J330=0,"",SUM((J330/CntYearAck)*100))</f>
        <v>2.919586252919586E-2</v>
      </c>
      <c r="N330" s="34" t="str">
        <f t="shared" ref="N330:N376" si="41">IF(K330=0,"",SUM((K330/CntPrevYearAck)*100))</f>
        <v/>
      </c>
    </row>
    <row r="331" spans="1:14" ht="14.25" hidden="1" outlineLevel="1" x14ac:dyDescent="0.25">
      <c r="A331" s="36"/>
      <c r="B331" s="50" t="s">
        <v>352</v>
      </c>
      <c r="C331" s="42" t="str">
        <f t="shared" si="35"/>
        <v/>
      </c>
      <c r="D331" s="48"/>
      <c r="E331" s="20">
        <v>6</v>
      </c>
      <c r="F331" s="14">
        <v>0</v>
      </c>
      <c r="G331" s="49" t="str">
        <f t="shared" si="36"/>
        <v/>
      </c>
      <c r="H331" s="33">
        <f t="shared" si="37"/>
        <v>1.9687623047644046E-2</v>
      </c>
      <c r="I331" s="33" t="str">
        <f t="shared" si="38"/>
        <v/>
      </c>
      <c r="J331" s="20">
        <v>14</v>
      </c>
      <c r="K331" s="14">
        <v>0</v>
      </c>
      <c r="L331" s="49" t="str">
        <f t="shared" si="39"/>
        <v/>
      </c>
      <c r="M331" s="33">
        <f t="shared" si="40"/>
        <v>1.1678345011678345E-2</v>
      </c>
      <c r="N331" s="34" t="str">
        <f t="shared" si="41"/>
        <v/>
      </c>
    </row>
    <row r="332" spans="1:14" ht="14.25" hidden="1" outlineLevel="1" x14ac:dyDescent="0.25">
      <c r="A332" s="36"/>
      <c r="B332" s="50" t="s">
        <v>353</v>
      </c>
      <c r="C332" s="42">
        <f t="shared" si="35"/>
        <v>1100</v>
      </c>
      <c r="D332" s="48"/>
      <c r="E332" s="20">
        <v>6</v>
      </c>
      <c r="F332" s="14">
        <v>1</v>
      </c>
      <c r="G332" s="49">
        <f t="shared" si="36"/>
        <v>500</v>
      </c>
      <c r="H332" s="33">
        <f t="shared" si="37"/>
        <v>1.9687623047644046E-2</v>
      </c>
      <c r="I332" s="33">
        <f t="shared" si="38"/>
        <v>2.9779630732578916E-3</v>
      </c>
      <c r="J332" s="20">
        <v>12</v>
      </c>
      <c r="K332" s="14">
        <v>1</v>
      </c>
      <c r="L332" s="49">
        <f t="shared" si="39"/>
        <v>1100</v>
      </c>
      <c r="M332" s="33">
        <f t="shared" si="40"/>
        <v>1.001001001001001E-2</v>
      </c>
      <c r="N332" s="34">
        <f t="shared" si="41"/>
        <v>8.5609841707402681E-4</v>
      </c>
    </row>
    <row r="333" spans="1:14" ht="14.25" hidden="1" outlineLevel="1" x14ac:dyDescent="0.25">
      <c r="A333" s="36"/>
      <c r="B333" s="50" t="s">
        <v>354</v>
      </c>
      <c r="C333" s="42">
        <f t="shared" si="35"/>
        <v>100</v>
      </c>
      <c r="D333" s="48"/>
      <c r="E333" s="20">
        <v>0</v>
      </c>
      <c r="F333" s="14">
        <v>0</v>
      </c>
      <c r="G333" s="49" t="str">
        <f t="shared" si="36"/>
        <v/>
      </c>
      <c r="H333" s="33" t="str">
        <f t="shared" si="37"/>
        <v/>
      </c>
      <c r="I333" s="33" t="str">
        <f t="shared" si="38"/>
        <v/>
      </c>
      <c r="J333" s="20">
        <v>6</v>
      </c>
      <c r="K333" s="14">
        <v>3</v>
      </c>
      <c r="L333" s="49">
        <f t="shared" si="39"/>
        <v>100</v>
      </c>
      <c r="M333" s="33">
        <f t="shared" si="40"/>
        <v>5.005005005005005E-3</v>
      </c>
      <c r="N333" s="34">
        <f t="shared" si="41"/>
        <v>2.5682952512220804E-3</v>
      </c>
    </row>
    <row r="334" spans="1:14" ht="14.25" hidden="1" outlineLevel="1" x14ac:dyDescent="0.25">
      <c r="A334" s="36"/>
      <c r="B334" s="50" t="s">
        <v>355</v>
      </c>
      <c r="C334" s="42" t="str">
        <f t="shared" si="35"/>
        <v/>
      </c>
      <c r="D334" s="48"/>
      <c r="E334" s="20">
        <v>1</v>
      </c>
      <c r="F334" s="14">
        <v>0</v>
      </c>
      <c r="G334" s="49" t="str">
        <f t="shared" si="36"/>
        <v/>
      </c>
      <c r="H334" s="33">
        <f t="shared" si="37"/>
        <v>3.281270507940675E-3</v>
      </c>
      <c r="I334" s="33" t="str">
        <f t="shared" si="38"/>
        <v/>
      </c>
      <c r="J334" s="20">
        <v>5</v>
      </c>
      <c r="K334" s="14">
        <v>0</v>
      </c>
      <c r="L334" s="49" t="str">
        <f t="shared" si="39"/>
        <v/>
      </c>
      <c r="M334" s="33">
        <f t="shared" si="40"/>
        <v>4.170837504170838E-3</v>
      </c>
      <c r="N334" s="34" t="str">
        <f t="shared" si="41"/>
        <v/>
      </c>
    </row>
    <row r="335" spans="1:14" ht="14.25" collapsed="1" x14ac:dyDescent="0.25">
      <c r="A335" s="36" t="s">
        <v>356</v>
      </c>
      <c r="B335" s="1" t="s">
        <v>357</v>
      </c>
      <c r="C335" s="42">
        <f t="shared" si="35"/>
        <v>14.634146341463413</v>
      </c>
      <c r="D335" s="48"/>
      <c r="E335" s="20">
        <v>18</v>
      </c>
      <c r="F335" s="14">
        <v>19</v>
      </c>
      <c r="G335" s="49">
        <f t="shared" si="36"/>
        <v>-5.2631578947368416</v>
      </c>
      <c r="H335" s="33">
        <f t="shared" si="37"/>
        <v>5.9062869142932142E-2</v>
      </c>
      <c r="I335" s="33">
        <f t="shared" si="38"/>
        <v>5.6581298391899938E-2</v>
      </c>
      <c r="J335" s="20">
        <v>47</v>
      </c>
      <c r="K335" s="14">
        <v>41</v>
      </c>
      <c r="L335" s="49">
        <f t="shared" si="39"/>
        <v>14.634146341463413</v>
      </c>
      <c r="M335" s="33">
        <f t="shared" si="40"/>
        <v>3.9205872539205877E-2</v>
      </c>
      <c r="N335" s="34">
        <f t="shared" si="41"/>
        <v>3.51000351000351E-2</v>
      </c>
    </row>
    <row r="336" spans="1:14" ht="14.25" hidden="1" outlineLevel="1" x14ac:dyDescent="0.25">
      <c r="A336" s="36"/>
      <c r="B336" s="50" t="s">
        <v>358</v>
      </c>
      <c r="C336" s="42">
        <f t="shared" si="35"/>
        <v>300</v>
      </c>
      <c r="D336" s="48"/>
      <c r="E336" s="20">
        <v>10</v>
      </c>
      <c r="F336" s="14">
        <v>3</v>
      </c>
      <c r="G336" s="49">
        <f t="shared" si="36"/>
        <v>233.33333333333334</v>
      </c>
      <c r="H336" s="33">
        <f t="shared" si="37"/>
        <v>3.281270507940675E-2</v>
      </c>
      <c r="I336" s="33">
        <f t="shared" si="38"/>
        <v>8.9338892197736736E-3</v>
      </c>
      <c r="J336" s="20">
        <v>24</v>
      </c>
      <c r="K336" s="14">
        <v>6</v>
      </c>
      <c r="L336" s="49">
        <f t="shared" si="39"/>
        <v>300</v>
      </c>
      <c r="M336" s="33">
        <f t="shared" si="40"/>
        <v>2.002002002002002E-2</v>
      </c>
      <c r="N336" s="34">
        <f t="shared" si="41"/>
        <v>5.1365905024441608E-3</v>
      </c>
    </row>
    <row r="337" spans="1:14" ht="14.25" hidden="1" outlineLevel="1" x14ac:dyDescent="0.25">
      <c r="A337" s="36"/>
      <c r="B337" s="50" t="s">
        <v>359</v>
      </c>
      <c r="C337" s="42">
        <f t="shared" si="35"/>
        <v>-43.333333333333336</v>
      </c>
      <c r="D337" s="48"/>
      <c r="E337" s="20">
        <v>7</v>
      </c>
      <c r="F337" s="14">
        <v>14</v>
      </c>
      <c r="G337" s="49">
        <f t="shared" si="36"/>
        <v>-50</v>
      </c>
      <c r="H337" s="33">
        <f t="shared" si="37"/>
        <v>2.2968893555584721E-2</v>
      </c>
      <c r="I337" s="33">
        <f t="shared" si="38"/>
        <v>4.169148302561048E-2</v>
      </c>
      <c r="J337" s="20">
        <v>17</v>
      </c>
      <c r="K337" s="14">
        <v>30</v>
      </c>
      <c r="L337" s="49">
        <f t="shared" si="39"/>
        <v>-43.333333333333336</v>
      </c>
      <c r="M337" s="33">
        <f t="shared" si="40"/>
        <v>1.4180847514180849E-2</v>
      </c>
      <c r="N337" s="34">
        <f t="shared" si="41"/>
        <v>2.5682952512220806E-2</v>
      </c>
    </row>
    <row r="338" spans="1:14" ht="14.25" hidden="1" outlineLevel="1" x14ac:dyDescent="0.25">
      <c r="A338" s="36"/>
      <c r="B338" s="50" t="s">
        <v>337</v>
      </c>
      <c r="C338" s="42">
        <f t="shared" si="35"/>
        <v>20</v>
      </c>
      <c r="D338" s="48"/>
      <c r="E338" s="20">
        <v>1</v>
      </c>
      <c r="F338" s="14">
        <v>2</v>
      </c>
      <c r="G338" s="49">
        <f t="shared" si="36"/>
        <v>-50</v>
      </c>
      <c r="H338" s="33">
        <f t="shared" si="37"/>
        <v>3.281270507940675E-3</v>
      </c>
      <c r="I338" s="33">
        <f t="shared" si="38"/>
        <v>5.9559261465157833E-3</v>
      </c>
      <c r="J338" s="20">
        <v>6</v>
      </c>
      <c r="K338" s="14">
        <v>5</v>
      </c>
      <c r="L338" s="49">
        <f t="shared" si="39"/>
        <v>20</v>
      </c>
      <c r="M338" s="33">
        <f t="shared" si="40"/>
        <v>5.005005005005005E-3</v>
      </c>
      <c r="N338" s="34">
        <f t="shared" si="41"/>
        <v>4.280492085370134E-3</v>
      </c>
    </row>
    <row r="339" spans="1:14" ht="14.25" collapsed="1" x14ac:dyDescent="0.25">
      <c r="A339" s="36" t="s">
        <v>360</v>
      </c>
      <c r="B339" s="1" t="s">
        <v>361</v>
      </c>
      <c r="C339" s="42">
        <f t="shared" si="35"/>
        <v>150</v>
      </c>
      <c r="D339" s="48"/>
      <c r="E339" s="20">
        <v>6</v>
      </c>
      <c r="F339" s="14">
        <v>2</v>
      </c>
      <c r="G339" s="49">
        <f t="shared" si="36"/>
        <v>200</v>
      </c>
      <c r="H339" s="33">
        <f t="shared" si="37"/>
        <v>1.9687623047644046E-2</v>
      </c>
      <c r="I339" s="33">
        <f t="shared" si="38"/>
        <v>5.9559261465157833E-3</v>
      </c>
      <c r="J339" s="20">
        <v>30</v>
      </c>
      <c r="K339" s="14">
        <v>12</v>
      </c>
      <c r="L339" s="49">
        <f t="shared" si="39"/>
        <v>150</v>
      </c>
      <c r="M339" s="33">
        <f t="shared" si="40"/>
        <v>2.5025025025025023E-2</v>
      </c>
      <c r="N339" s="34">
        <f t="shared" si="41"/>
        <v>1.0273181004888322E-2</v>
      </c>
    </row>
    <row r="340" spans="1:14" ht="14.25" hidden="1" outlineLevel="1" x14ac:dyDescent="0.25">
      <c r="A340" s="36"/>
      <c r="B340" s="50" t="s">
        <v>361</v>
      </c>
      <c r="C340" s="42">
        <f t="shared" si="35"/>
        <v>150</v>
      </c>
      <c r="D340" s="48"/>
      <c r="E340" s="20">
        <v>6</v>
      </c>
      <c r="F340" s="14">
        <v>2</v>
      </c>
      <c r="G340" s="49">
        <f t="shared" si="36"/>
        <v>200</v>
      </c>
      <c r="H340" s="33">
        <f t="shared" si="37"/>
        <v>1.9687623047644046E-2</v>
      </c>
      <c r="I340" s="33">
        <f t="shared" si="38"/>
        <v>5.9559261465157833E-3</v>
      </c>
      <c r="J340" s="20">
        <v>30</v>
      </c>
      <c r="K340" s="14">
        <v>12</v>
      </c>
      <c r="L340" s="49">
        <f t="shared" si="39"/>
        <v>150</v>
      </c>
      <c r="M340" s="33">
        <f t="shared" si="40"/>
        <v>2.5025025025025023E-2</v>
      </c>
      <c r="N340" s="34">
        <f t="shared" si="41"/>
        <v>1.0273181004888322E-2</v>
      </c>
    </row>
    <row r="341" spans="1:14" ht="14.25" collapsed="1" x14ac:dyDescent="0.25">
      <c r="A341" s="36" t="s">
        <v>362</v>
      </c>
      <c r="B341" s="1" t="s">
        <v>363</v>
      </c>
      <c r="C341" s="42">
        <f t="shared" si="35"/>
        <v>14.285714285714285</v>
      </c>
      <c r="D341" s="48"/>
      <c r="E341" s="20">
        <v>11</v>
      </c>
      <c r="F341" s="14">
        <v>10</v>
      </c>
      <c r="G341" s="49">
        <f t="shared" si="36"/>
        <v>10</v>
      </c>
      <c r="H341" s="33">
        <f t="shared" si="37"/>
        <v>3.6093975587347421E-2</v>
      </c>
      <c r="I341" s="33">
        <f t="shared" si="38"/>
        <v>2.9779630732578919E-2</v>
      </c>
      <c r="J341" s="20">
        <v>24</v>
      </c>
      <c r="K341" s="14">
        <v>21</v>
      </c>
      <c r="L341" s="49">
        <f t="shared" si="39"/>
        <v>14.285714285714285</v>
      </c>
      <c r="M341" s="33">
        <f t="shared" si="40"/>
        <v>2.002002002002002E-2</v>
      </c>
      <c r="N341" s="34">
        <f t="shared" si="41"/>
        <v>1.7978066758554564E-2</v>
      </c>
    </row>
    <row r="342" spans="1:14" ht="14.25" hidden="1" outlineLevel="1" x14ac:dyDescent="0.25">
      <c r="A342" s="36"/>
      <c r="B342" s="50" t="s">
        <v>363</v>
      </c>
      <c r="C342" s="42">
        <f t="shared" si="35"/>
        <v>14.285714285714285</v>
      </c>
      <c r="D342" s="48"/>
      <c r="E342" s="20">
        <v>11</v>
      </c>
      <c r="F342" s="14">
        <v>10</v>
      </c>
      <c r="G342" s="49">
        <f t="shared" si="36"/>
        <v>10</v>
      </c>
      <c r="H342" s="33">
        <f t="shared" si="37"/>
        <v>3.6093975587347421E-2</v>
      </c>
      <c r="I342" s="33">
        <f t="shared" si="38"/>
        <v>2.9779630732578919E-2</v>
      </c>
      <c r="J342" s="20">
        <v>24</v>
      </c>
      <c r="K342" s="14">
        <v>21</v>
      </c>
      <c r="L342" s="49">
        <f t="shared" si="39"/>
        <v>14.285714285714285</v>
      </c>
      <c r="M342" s="33">
        <f t="shared" si="40"/>
        <v>2.002002002002002E-2</v>
      </c>
      <c r="N342" s="34">
        <f t="shared" si="41"/>
        <v>1.7978066758554564E-2</v>
      </c>
    </row>
    <row r="343" spans="1:14" ht="14.25" collapsed="1" x14ac:dyDescent="0.25">
      <c r="A343" s="36" t="s">
        <v>364</v>
      </c>
      <c r="B343" s="1" t="s">
        <v>365</v>
      </c>
      <c r="C343" s="42">
        <f t="shared" si="35"/>
        <v>375</v>
      </c>
      <c r="D343" s="48"/>
      <c r="E343" s="20">
        <v>4</v>
      </c>
      <c r="F343" s="14">
        <v>2</v>
      </c>
      <c r="G343" s="49">
        <f t="shared" si="36"/>
        <v>100</v>
      </c>
      <c r="H343" s="33">
        <f t="shared" si="37"/>
        <v>1.31250820317627E-2</v>
      </c>
      <c r="I343" s="33">
        <f t="shared" si="38"/>
        <v>5.9559261465157833E-3</v>
      </c>
      <c r="J343" s="20">
        <v>19</v>
      </c>
      <c r="K343" s="14">
        <v>4</v>
      </c>
      <c r="L343" s="49">
        <f t="shared" si="39"/>
        <v>375</v>
      </c>
      <c r="M343" s="33">
        <f t="shared" si="40"/>
        <v>1.5849182515849183E-2</v>
      </c>
      <c r="N343" s="34">
        <f t="shared" si="41"/>
        <v>3.4243936682961072E-3</v>
      </c>
    </row>
    <row r="344" spans="1:14" ht="14.25" hidden="1" outlineLevel="1" x14ac:dyDescent="0.25">
      <c r="A344" s="36"/>
      <c r="B344" s="50" t="s">
        <v>366</v>
      </c>
      <c r="C344" s="42">
        <f t="shared" si="35"/>
        <v>150</v>
      </c>
      <c r="D344" s="48"/>
      <c r="E344" s="20">
        <v>4</v>
      </c>
      <c r="F344" s="14">
        <v>2</v>
      </c>
      <c r="G344" s="49">
        <f t="shared" si="36"/>
        <v>100</v>
      </c>
      <c r="H344" s="33">
        <f t="shared" si="37"/>
        <v>1.31250820317627E-2</v>
      </c>
      <c r="I344" s="33">
        <f t="shared" si="38"/>
        <v>5.9559261465157833E-3</v>
      </c>
      <c r="J344" s="20">
        <v>10</v>
      </c>
      <c r="K344" s="14">
        <v>4</v>
      </c>
      <c r="L344" s="49">
        <f t="shared" si="39"/>
        <v>150</v>
      </c>
      <c r="M344" s="33">
        <f t="shared" si="40"/>
        <v>8.3416750083416761E-3</v>
      </c>
      <c r="N344" s="34">
        <f t="shared" si="41"/>
        <v>3.4243936682961072E-3</v>
      </c>
    </row>
    <row r="345" spans="1:14" ht="14.25" hidden="1" outlineLevel="1" x14ac:dyDescent="0.25">
      <c r="A345" s="36"/>
      <c r="B345" s="50" t="s">
        <v>367</v>
      </c>
      <c r="C345" s="42" t="str">
        <f t="shared" si="35"/>
        <v/>
      </c>
      <c r="D345" s="48"/>
      <c r="E345" s="20">
        <v>0</v>
      </c>
      <c r="F345" s="14">
        <v>0</v>
      </c>
      <c r="G345" s="49" t="str">
        <f t="shared" si="36"/>
        <v/>
      </c>
      <c r="H345" s="33" t="str">
        <f t="shared" si="37"/>
        <v/>
      </c>
      <c r="I345" s="33" t="str">
        <f t="shared" si="38"/>
        <v/>
      </c>
      <c r="J345" s="20">
        <v>8</v>
      </c>
      <c r="K345" s="14">
        <v>0</v>
      </c>
      <c r="L345" s="49" t="str">
        <f t="shared" si="39"/>
        <v/>
      </c>
      <c r="M345" s="33">
        <f t="shared" si="40"/>
        <v>6.6733400066733405E-3</v>
      </c>
      <c r="N345" s="34" t="str">
        <f t="shared" si="41"/>
        <v/>
      </c>
    </row>
    <row r="346" spans="1:14" ht="14.25" hidden="1" outlineLevel="1" x14ac:dyDescent="0.25">
      <c r="A346" s="36"/>
      <c r="B346" s="50" t="s">
        <v>368</v>
      </c>
      <c r="C346" s="42" t="str">
        <f t="shared" si="35"/>
        <v/>
      </c>
      <c r="D346" s="48"/>
      <c r="E346" s="20">
        <v>0</v>
      </c>
      <c r="F346" s="14">
        <v>0</v>
      </c>
      <c r="G346" s="49" t="str">
        <f t="shared" si="36"/>
        <v/>
      </c>
      <c r="H346" s="33" t="str">
        <f t="shared" si="37"/>
        <v/>
      </c>
      <c r="I346" s="33" t="str">
        <f t="shared" si="38"/>
        <v/>
      </c>
      <c r="J346" s="20">
        <v>1</v>
      </c>
      <c r="K346" s="14">
        <v>0</v>
      </c>
      <c r="L346" s="49" t="str">
        <f t="shared" si="39"/>
        <v/>
      </c>
      <c r="M346" s="33">
        <f t="shared" si="40"/>
        <v>8.3416750083416757E-4</v>
      </c>
      <c r="N346" s="34" t="str">
        <f t="shared" si="41"/>
        <v/>
      </c>
    </row>
    <row r="347" spans="1:14" ht="14.25" collapsed="1" x14ac:dyDescent="0.25">
      <c r="A347" s="36" t="s">
        <v>369</v>
      </c>
      <c r="B347" s="1" t="s">
        <v>370</v>
      </c>
      <c r="C347" s="42">
        <f t="shared" si="35"/>
        <v>-51.351351351351347</v>
      </c>
      <c r="D347" s="48"/>
      <c r="E347" s="20">
        <v>4</v>
      </c>
      <c r="F347" s="14">
        <v>10</v>
      </c>
      <c r="G347" s="49">
        <f t="shared" si="36"/>
        <v>-60</v>
      </c>
      <c r="H347" s="33">
        <f t="shared" si="37"/>
        <v>1.31250820317627E-2</v>
      </c>
      <c r="I347" s="33">
        <f t="shared" si="38"/>
        <v>2.9779630732578919E-2</v>
      </c>
      <c r="J347" s="20">
        <v>18</v>
      </c>
      <c r="K347" s="14">
        <v>37</v>
      </c>
      <c r="L347" s="49">
        <f t="shared" si="39"/>
        <v>-51.351351351351347</v>
      </c>
      <c r="M347" s="33">
        <f t="shared" si="40"/>
        <v>1.5015015015015015E-2</v>
      </c>
      <c r="N347" s="34">
        <f t="shared" si="41"/>
        <v>3.1675641431738996E-2</v>
      </c>
    </row>
    <row r="348" spans="1:14" ht="14.25" hidden="1" outlineLevel="1" x14ac:dyDescent="0.25">
      <c r="A348" s="36"/>
      <c r="B348" s="50">
        <v>4</v>
      </c>
      <c r="C348" s="42">
        <f t="shared" si="35"/>
        <v>-44.444444444444443</v>
      </c>
      <c r="D348" s="48"/>
      <c r="E348" s="20">
        <v>2</v>
      </c>
      <c r="F348" s="14">
        <v>4</v>
      </c>
      <c r="G348" s="49">
        <f t="shared" si="36"/>
        <v>-50</v>
      </c>
      <c r="H348" s="33">
        <f t="shared" si="37"/>
        <v>6.5625410158813499E-3</v>
      </c>
      <c r="I348" s="33">
        <f t="shared" si="38"/>
        <v>1.1911852293031567E-2</v>
      </c>
      <c r="J348" s="20">
        <v>10</v>
      </c>
      <c r="K348" s="14">
        <v>18</v>
      </c>
      <c r="L348" s="49">
        <f t="shared" si="39"/>
        <v>-44.444444444444443</v>
      </c>
      <c r="M348" s="33">
        <f t="shared" si="40"/>
        <v>8.3416750083416761E-3</v>
      </c>
      <c r="N348" s="34">
        <f t="shared" si="41"/>
        <v>1.5409771507332484E-2</v>
      </c>
    </row>
    <row r="349" spans="1:14" ht="14.25" hidden="1" outlineLevel="1" x14ac:dyDescent="0.25">
      <c r="A349" s="36"/>
      <c r="B349" s="50">
        <v>3</v>
      </c>
      <c r="C349" s="42">
        <f t="shared" si="35"/>
        <v>-45.454545454545453</v>
      </c>
      <c r="D349" s="48"/>
      <c r="E349" s="20">
        <v>2</v>
      </c>
      <c r="F349" s="14">
        <v>2</v>
      </c>
      <c r="G349" s="49">
        <f t="shared" si="36"/>
        <v>0</v>
      </c>
      <c r="H349" s="33">
        <f t="shared" si="37"/>
        <v>6.5625410158813499E-3</v>
      </c>
      <c r="I349" s="33">
        <f t="shared" si="38"/>
        <v>5.9559261465157833E-3</v>
      </c>
      <c r="J349" s="20">
        <v>6</v>
      </c>
      <c r="K349" s="14">
        <v>11</v>
      </c>
      <c r="L349" s="49">
        <f t="shared" si="39"/>
        <v>-45.454545454545453</v>
      </c>
      <c r="M349" s="33">
        <f t="shared" si="40"/>
        <v>5.005005005005005E-3</v>
      </c>
      <c r="N349" s="34">
        <f t="shared" si="41"/>
        <v>9.417082587814294E-3</v>
      </c>
    </row>
    <row r="350" spans="1:14" ht="14.25" hidden="1" outlineLevel="1" x14ac:dyDescent="0.25">
      <c r="A350" s="36"/>
      <c r="B350" s="50">
        <v>5</v>
      </c>
      <c r="C350" s="42">
        <f t="shared" si="35"/>
        <v>-75</v>
      </c>
      <c r="D350" s="48"/>
      <c r="E350" s="20">
        <v>0</v>
      </c>
      <c r="F350" s="14">
        <v>4</v>
      </c>
      <c r="G350" s="49">
        <f t="shared" si="36"/>
        <v>-100</v>
      </c>
      <c r="H350" s="33" t="str">
        <f t="shared" si="37"/>
        <v/>
      </c>
      <c r="I350" s="33">
        <f t="shared" si="38"/>
        <v>1.1911852293031567E-2</v>
      </c>
      <c r="J350" s="20">
        <v>2</v>
      </c>
      <c r="K350" s="14">
        <v>8</v>
      </c>
      <c r="L350" s="49">
        <f t="shared" si="39"/>
        <v>-75</v>
      </c>
      <c r="M350" s="33">
        <f t="shared" si="40"/>
        <v>1.6683350016683351E-3</v>
      </c>
      <c r="N350" s="34">
        <f t="shared" si="41"/>
        <v>6.8487873365922144E-3</v>
      </c>
    </row>
    <row r="351" spans="1:14" ht="14.25" collapsed="1" x14ac:dyDescent="0.25">
      <c r="A351" s="36" t="s">
        <v>371</v>
      </c>
      <c r="B351" s="1" t="s">
        <v>372</v>
      </c>
      <c r="C351" s="42">
        <f t="shared" si="35"/>
        <v>-6.25</v>
      </c>
      <c r="D351" s="48"/>
      <c r="E351" s="20">
        <v>3</v>
      </c>
      <c r="F351" s="14">
        <v>7</v>
      </c>
      <c r="G351" s="49">
        <f t="shared" si="36"/>
        <v>-57.142857142857139</v>
      </c>
      <c r="H351" s="33">
        <f t="shared" si="37"/>
        <v>9.8438115238220231E-3</v>
      </c>
      <c r="I351" s="33">
        <f t="shared" si="38"/>
        <v>2.084574151280524E-2</v>
      </c>
      <c r="J351" s="20">
        <v>15</v>
      </c>
      <c r="K351" s="14">
        <v>16</v>
      </c>
      <c r="L351" s="49">
        <f t="shared" si="39"/>
        <v>-6.25</v>
      </c>
      <c r="M351" s="33">
        <f t="shared" si="40"/>
        <v>1.2512512512512512E-2</v>
      </c>
      <c r="N351" s="34">
        <f t="shared" si="41"/>
        <v>1.3697574673184429E-2</v>
      </c>
    </row>
    <row r="352" spans="1:14" ht="14.25" hidden="1" outlineLevel="1" x14ac:dyDescent="0.25">
      <c r="A352" s="36"/>
      <c r="B352" s="50" t="s">
        <v>373</v>
      </c>
      <c r="C352" s="42">
        <f t="shared" si="35"/>
        <v>-6.25</v>
      </c>
      <c r="D352" s="48"/>
      <c r="E352" s="20">
        <v>3</v>
      </c>
      <c r="F352" s="14">
        <v>7</v>
      </c>
      <c r="G352" s="49">
        <f t="shared" si="36"/>
        <v>-57.142857142857139</v>
      </c>
      <c r="H352" s="33">
        <f t="shared" si="37"/>
        <v>9.8438115238220231E-3</v>
      </c>
      <c r="I352" s="33">
        <f t="shared" si="38"/>
        <v>2.084574151280524E-2</v>
      </c>
      <c r="J352" s="20">
        <v>15</v>
      </c>
      <c r="K352" s="14">
        <v>16</v>
      </c>
      <c r="L352" s="49">
        <f t="shared" si="39"/>
        <v>-6.25</v>
      </c>
      <c r="M352" s="33">
        <f t="shared" si="40"/>
        <v>1.2512512512512512E-2</v>
      </c>
      <c r="N352" s="34">
        <f t="shared" si="41"/>
        <v>1.3697574673184429E-2</v>
      </c>
    </row>
    <row r="353" spans="1:14" collapsed="1" x14ac:dyDescent="0.25">
      <c r="A353" s="36" t="s">
        <v>374</v>
      </c>
      <c r="B353" s="1" t="s">
        <v>375</v>
      </c>
      <c r="C353" s="42">
        <f t="shared" si="35"/>
        <v>0</v>
      </c>
      <c r="D353" s="48"/>
      <c r="E353" s="20">
        <v>7</v>
      </c>
      <c r="F353" s="14">
        <v>2</v>
      </c>
      <c r="G353" s="49">
        <f t="shared" si="36"/>
        <v>250</v>
      </c>
      <c r="H353" s="33">
        <f t="shared" si="37"/>
        <v>2.2968893555584721E-2</v>
      </c>
      <c r="I353" s="33">
        <f t="shared" si="38"/>
        <v>5.9559261465157833E-3</v>
      </c>
      <c r="J353" s="20">
        <v>11</v>
      </c>
      <c r="K353" s="14">
        <v>11</v>
      </c>
      <c r="L353" s="49">
        <f t="shared" si="39"/>
        <v>0</v>
      </c>
      <c r="M353" s="33">
        <f t="shared" si="40"/>
        <v>9.1758425091758421E-3</v>
      </c>
      <c r="N353" s="34">
        <f t="shared" si="41"/>
        <v>9.417082587814294E-3</v>
      </c>
    </row>
    <row r="354" spans="1:14" ht="14.25" hidden="1" outlineLevel="1" x14ac:dyDescent="0.25">
      <c r="A354" s="36"/>
      <c r="B354" s="50" t="s">
        <v>376</v>
      </c>
      <c r="C354" s="42">
        <f t="shared" si="35"/>
        <v>0</v>
      </c>
      <c r="D354" s="48"/>
      <c r="E354" s="20">
        <v>3</v>
      </c>
      <c r="F354" s="14">
        <v>1</v>
      </c>
      <c r="G354" s="49">
        <f t="shared" si="36"/>
        <v>200</v>
      </c>
      <c r="H354" s="33">
        <f t="shared" si="37"/>
        <v>9.8438115238220231E-3</v>
      </c>
      <c r="I354" s="33">
        <f t="shared" si="38"/>
        <v>2.9779630732578916E-3</v>
      </c>
      <c r="J354" s="20">
        <v>6</v>
      </c>
      <c r="K354" s="14">
        <v>6</v>
      </c>
      <c r="L354" s="49">
        <f t="shared" si="39"/>
        <v>0</v>
      </c>
      <c r="M354" s="33">
        <f t="shared" si="40"/>
        <v>5.005005005005005E-3</v>
      </c>
      <c r="N354" s="34">
        <f t="shared" si="41"/>
        <v>5.1365905024441608E-3</v>
      </c>
    </row>
    <row r="355" spans="1:14" ht="14.25" hidden="1" outlineLevel="1" x14ac:dyDescent="0.25">
      <c r="A355" s="36"/>
      <c r="B355" s="50" t="s">
        <v>375</v>
      </c>
      <c r="C355" s="42">
        <f t="shared" si="35"/>
        <v>0</v>
      </c>
      <c r="D355" s="48"/>
      <c r="E355" s="20">
        <v>4</v>
      </c>
      <c r="F355" s="14">
        <v>1</v>
      </c>
      <c r="G355" s="49">
        <f t="shared" si="36"/>
        <v>300</v>
      </c>
      <c r="H355" s="33">
        <f t="shared" si="37"/>
        <v>1.31250820317627E-2</v>
      </c>
      <c r="I355" s="33">
        <f t="shared" si="38"/>
        <v>2.9779630732578916E-3</v>
      </c>
      <c r="J355" s="20">
        <v>5</v>
      </c>
      <c r="K355" s="14">
        <v>5</v>
      </c>
      <c r="L355" s="49">
        <f t="shared" si="39"/>
        <v>0</v>
      </c>
      <c r="M355" s="33">
        <f t="shared" si="40"/>
        <v>4.170837504170838E-3</v>
      </c>
      <c r="N355" s="34">
        <f t="shared" si="41"/>
        <v>4.280492085370134E-3</v>
      </c>
    </row>
    <row r="356" spans="1:14" collapsed="1" x14ac:dyDescent="0.25">
      <c r="A356" s="36" t="s">
        <v>377</v>
      </c>
      <c r="B356" s="1" t="s">
        <v>378</v>
      </c>
      <c r="C356" s="42">
        <f t="shared" si="35"/>
        <v>-47.368421052631575</v>
      </c>
      <c r="D356" s="48"/>
      <c r="E356" s="20">
        <v>0</v>
      </c>
      <c r="F356" s="14">
        <v>1</v>
      </c>
      <c r="G356" s="49">
        <f t="shared" si="36"/>
        <v>-100</v>
      </c>
      <c r="H356" s="33" t="str">
        <f t="shared" si="37"/>
        <v/>
      </c>
      <c r="I356" s="33">
        <f t="shared" si="38"/>
        <v>2.9779630732578916E-3</v>
      </c>
      <c r="J356" s="20">
        <v>10</v>
      </c>
      <c r="K356" s="14">
        <v>19</v>
      </c>
      <c r="L356" s="49">
        <f t="shared" si="39"/>
        <v>-47.368421052631575</v>
      </c>
      <c r="M356" s="33">
        <f t="shared" si="40"/>
        <v>8.3416750083416761E-3</v>
      </c>
      <c r="N356" s="34">
        <f t="shared" si="41"/>
        <v>1.6265869924406508E-2</v>
      </c>
    </row>
    <row r="357" spans="1:14" ht="14.25" hidden="1" outlineLevel="1" x14ac:dyDescent="0.25">
      <c r="A357" s="36"/>
      <c r="B357" s="50" t="s">
        <v>379</v>
      </c>
      <c r="C357" s="42">
        <f t="shared" si="35"/>
        <v>150</v>
      </c>
      <c r="D357" s="48"/>
      <c r="E357" s="20">
        <v>0</v>
      </c>
      <c r="F357" s="14">
        <v>0</v>
      </c>
      <c r="G357" s="49" t="str">
        <f t="shared" si="36"/>
        <v/>
      </c>
      <c r="H357" s="33" t="str">
        <f t="shared" si="37"/>
        <v/>
      </c>
      <c r="I357" s="33" t="str">
        <f t="shared" si="38"/>
        <v/>
      </c>
      <c r="J357" s="20">
        <v>5</v>
      </c>
      <c r="K357" s="14">
        <v>2</v>
      </c>
      <c r="L357" s="49">
        <f t="shared" si="39"/>
        <v>150</v>
      </c>
      <c r="M357" s="33">
        <f t="shared" si="40"/>
        <v>4.170837504170838E-3</v>
      </c>
      <c r="N357" s="34">
        <f t="shared" si="41"/>
        <v>1.7121968341480536E-3</v>
      </c>
    </row>
    <row r="358" spans="1:14" ht="14.25" hidden="1" outlineLevel="1" x14ac:dyDescent="0.25">
      <c r="A358" s="36"/>
      <c r="B358" s="50" t="s">
        <v>380</v>
      </c>
      <c r="C358" s="42">
        <f t="shared" si="35"/>
        <v>-25</v>
      </c>
      <c r="D358" s="48"/>
      <c r="E358" s="20">
        <v>0</v>
      </c>
      <c r="F358" s="14">
        <v>1</v>
      </c>
      <c r="G358" s="49">
        <f t="shared" si="36"/>
        <v>-100</v>
      </c>
      <c r="H358" s="33" t="str">
        <f t="shared" si="37"/>
        <v/>
      </c>
      <c r="I358" s="33">
        <f t="shared" si="38"/>
        <v>2.9779630732578916E-3</v>
      </c>
      <c r="J358" s="20">
        <v>3</v>
      </c>
      <c r="K358" s="14">
        <v>4</v>
      </c>
      <c r="L358" s="49">
        <f t="shared" si="39"/>
        <v>-25</v>
      </c>
      <c r="M358" s="33">
        <f t="shared" si="40"/>
        <v>2.5025025025025025E-3</v>
      </c>
      <c r="N358" s="34">
        <f t="shared" si="41"/>
        <v>3.4243936682961072E-3</v>
      </c>
    </row>
    <row r="359" spans="1:14" ht="14.25" hidden="1" outlineLevel="1" x14ac:dyDescent="0.25">
      <c r="A359" s="36"/>
      <c r="B359" s="50" t="s">
        <v>381</v>
      </c>
      <c r="C359" s="42">
        <f t="shared" si="35"/>
        <v>-60</v>
      </c>
      <c r="D359" s="48"/>
      <c r="E359" s="20">
        <v>0</v>
      </c>
      <c r="F359" s="14">
        <v>0</v>
      </c>
      <c r="G359" s="49" t="str">
        <f t="shared" si="36"/>
        <v/>
      </c>
      <c r="H359" s="33" t="str">
        <f t="shared" si="37"/>
        <v/>
      </c>
      <c r="I359" s="33" t="str">
        <f t="shared" si="38"/>
        <v/>
      </c>
      <c r="J359" s="20">
        <v>2</v>
      </c>
      <c r="K359" s="14">
        <v>5</v>
      </c>
      <c r="L359" s="49">
        <f t="shared" si="39"/>
        <v>-60</v>
      </c>
      <c r="M359" s="33">
        <f t="shared" si="40"/>
        <v>1.6683350016683351E-3</v>
      </c>
      <c r="N359" s="34">
        <f t="shared" si="41"/>
        <v>4.280492085370134E-3</v>
      </c>
    </row>
    <row r="360" spans="1:14" ht="14.25" hidden="1" outlineLevel="1" x14ac:dyDescent="0.25">
      <c r="A360" s="36"/>
      <c r="B360" s="50" t="s">
        <v>382</v>
      </c>
      <c r="C360" s="42">
        <f t="shared" si="35"/>
        <v>-100</v>
      </c>
      <c r="D360" s="48"/>
      <c r="E360" s="20">
        <v>0</v>
      </c>
      <c r="F360" s="14">
        <v>0</v>
      </c>
      <c r="G360" s="49" t="str">
        <f t="shared" si="36"/>
        <v/>
      </c>
      <c r="H360" s="33" t="str">
        <f t="shared" si="37"/>
        <v/>
      </c>
      <c r="I360" s="33" t="str">
        <f t="shared" si="38"/>
        <v/>
      </c>
      <c r="J360" s="20">
        <v>0</v>
      </c>
      <c r="K360" s="14">
        <v>8</v>
      </c>
      <c r="L360" s="49">
        <f t="shared" si="39"/>
        <v>-100</v>
      </c>
      <c r="M360" s="33" t="str">
        <f t="shared" si="40"/>
        <v/>
      </c>
      <c r="N360" s="34">
        <f t="shared" si="41"/>
        <v>6.8487873365922144E-3</v>
      </c>
    </row>
    <row r="361" spans="1:14" collapsed="1" x14ac:dyDescent="0.25">
      <c r="A361" s="36" t="s">
        <v>383</v>
      </c>
      <c r="B361" s="1" t="s">
        <v>384</v>
      </c>
      <c r="C361" s="42">
        <f t="shared" si="35"/>
        <v>12.5</v>
      </c>
      <c r="D361" s="48"/>
      <c r="E361" s="20">
        <v>6</v>
      </c>
      <c r="F361" s="14">
        <v>7</v>
      </c>
      <c r="G361" s="49">
        <f t="shared" si="36"/>
        <v>-14.285714285714285</v>
      </c>
      <c r="H361" s="33">
        <f t="shared" si="37"/>
        <v>1.9687623047644046E-2</v>
      </c>
      <c r="I361" s="33">
        <f t="shared" si="38"/>
        <v>2.084574151280524E-2</v>
      </c>
      <c r="J361" s="20">
        <v>9</v>
      </c>
      <c r="K361" s="14">
        <v>8</v>
      </c>
      <c r="L361" s="49">
        <f t="shared" si="39"/>
        <v>12.5</v>
      </c>
      <c r="M361" s="33">
        <f t="shared" si="40"/>
        <v>7.5075075075075074E-3</v>
      </c>
      <c r="N361" s="34">
        <f t="shared" si="41"/>
        <v>6.8487873365922144E-3</v>
      </c>
    </row>
    <row r="362" spans="1:14" ht="14.25" hidden="1" outlineLevel="1" x14ac:dyDescent="0.25">
      <c r="A362" s="36"/>
      <c r="B362" s="50" t="s">
        <v>385</v>
      </c>
      <c r="C362" s="42">
        <f t="shared" si="35"/>
        <v>12.5</v>
      </c>
      <c r="D362" s="48"/>
      <c r="E362" s="20">
        <v>6</v>
      </c>
      <c r="F362" s="14">
        <v>7</v>
      </c>
      <c r="G362" s="49">
        <f t="shared" si="36"/>
        <v>-14.285714285714285</v>
      </c>
      <c r="H362" s="33">
        <f t="shared" si="37"/>
        <v>1.9687623047644046E-2</v>
      </c>
      <c r="I362" s="33">
        <f t="shared" si="38"/>
        <v>2.084574151280524E-2</v>
      </c>
      <c r="J362" s="20">
        <v>9</v>
      </c>
      <c r="K362" s="14">
        <v>8</v>
      </c>
      <c r="L362" s="49">
        <f t="shared" si="39"/>
        <v>12.5</v>
      </c>
      <c r="M362" s="33">
        <f t="shared" si="40"/>
        <v>7.5075075075075074E-3</v>
      </c>
      <c r="N362" s="34">
        <f t="shared" si="41"/>
        <v>6.8487873365922144E-3</v>
      </c>
    </row>
    <row r="363" spans="1:14" collapsed="1" x14ac:dyDescent="0.25">
      <c r="A363" s="36" t="s">
        <v>386</v>
      </c>
      <c r="B363" s="1" t="s">
        <v>387</v>
      </c>
      <c r="C363" s="42">
        <f t="shared" si="35"/>
        <v>166.66666666666669</v>
      </c>
      <c r="D363" s="48"/>
      <c r="E363" s="20">
        <v>7</v>
      </c>
      <c r="F363" s="14">
        <v>2</v>
      </c>
      <c r="G363" s="49">
        <f t="shared" si="36"/>
        <v>250</v>
      </c>
      <c r="H363" s="33">
        <f t="shared" si="37"/>
        <v>2.2968893555584721E-2</v>
      </c>
      <c r="I363" s="33">
        <f t="shared" si="38"/>
        <v>5.9559261465157833E-3</v>
      </c>
      <c r="J363" s="20">
        <v>8</v>
      </c>
      <c r="K363" s="14">
        <v>3</v>
      </c>
      <c r="L363" s="49">
        <f t="shared" si="39"/>
        <v>166.66666666666669</v>
      </c>
      <c r="M363" s="33">
        <f t="shared" si="40"/>
        <v>6.6733400066733405E-3</v>
      </c>
      <c r="N363" s="34">
        <f t="shared" si="41"/>
        <v>2.5682952512220804E-3</v>
      </c>
    </row>
    <row r="364" spans="1:14" ht="14.25" hidden="1" outlineLevel="1" x14ac:dyDescent="0.25">
      <c r="A364" s="36"/>
      <c r="B364" s="50" t="s">
        <v>387</v>
      </c>
      <c r="C364" s="42">
        <f t="shared" si="35"/>
        <v>166.66666666666669</v>
      </c>
      <c r="D364" s="48"/>
      <c r="E364" s="20">
        <v>7</v>
      </c>
      <c r="F364" s="14">
        <v>2</v>
      </c>
      <c r="G364" s="49">
        <f t="shared" si="36"/>
        <v>250</v>
      </c>
      <c r="H364" s="33">
        <f t="shared" si="37"/>
        <v>2.2968893555584721E-2</v>
      </c>
      <c r="I364" s="33">
        <f t="shared" si="38"/>
        <v>5.9559261465157833E-3</v>
      </c>
      <c r="J364" s="20">
        <v>8</v>
      </c>
      <c r="K364" s="14">
        <v>3</v>
      </c>
      <c r="L364" s="49">
        <f t="shared" si="39"/>
        <v>166.66666666666669</v>
      </c>
      <c r="M364" s="33">
        <f t="shared" si="40"/>
        <v>6.6733400066733405E-3</v>
      </c>
      <c r="N364" s="34">
        <f t="shared" si="41"/>
        <v>2.5682952512220804E-3</v>
      </c>
    </row>
    <row r="365" spans="1:14" collapsed="1" x14ac:dyDescent="0.25">
      <c r="A365" s="36" t="s">
        <v>388</v>
      </c>
      <c r="B365" s="1" t="s">
        <v>389</v>
      </c>
      <c r="C365" s="42">
        <f t="shared" si="35"/>
        <v>20</v>
      </c>
      <c r="D365" s="48"/>
      <c r="E365" s="20">
        <v>4</v>
      </c>
      <c r="F365" s="14">
        <v>2</v>
      </c>
      <c r="G365" s="49">
        <f t="shared" si="36"/>
        <v>100</v>
      </c>
      <c r="H365" s="33">
        <f t="shared" si="37"/>
        <v>1.31250820317627E-2</v>
      </c>
      <c r="I365" s="33">
        <f t="shared" si="38"/>
        <v>5.9559261465157833E-3</v>
      </c>
      <c r="J365" s="20">
        <v>6</v>
      </c>
      <c r="K365" s="14">
        <v>5</v>
      </c>
      <c r="L365" s="49">
        <f t="shared" si="39"/>
        <v>20</v>
      </c>
      <c r="M365" s="33">
        <f t="shared" si="40"/>
        <v>5.005005005005005E-3</v>
      </c>
      <c r="N365" s="34">
        <f t="shared" si="41"/>
        <v>4.280492085370134E-3</v>
      </c>
    </row>
    <row r="366" spans="1:14" ht="14.25" hidden="1" outlineLevel="1" x14ac:dyDescent="0.25">
      <c r="A366" s="36"/>
      <c r="B366" s="50" t="s">
        <v>389</v>
      </c>
      <c r="C366" s="42">
        <f t="shared" si="35"/>
        <v>20</v>
      </c>
      <c r="D366" s="48"/>
      <c r="E366" s="20">
        <v>4</v>
      </c>
      <c r="F366" s="14">
        <v>2</v>
      </c>
      <c r="G366" s="49">
        <f t="shared" si="36"/>
        <v>100</v>
      </c>
      <c r="H366" s="33">
        <f t="shared" si="37"/>
        <v>1.31250820317627E-2</v>
      </c>
      <c r="I366" s="33">
        <f t="shared" si="38"/>
        <v>5.9559261465157833E-3</v>
      </c>
      <c r="J366" s="20">
        <v>6</v>
      </c>
      <c r="K366" s="14">
        <v>5</v>
      </c>
      <c r="L366" s="49">
        <f t="shared" si="39"/>
        <v>20</v>
      </c>
      <c r="M366" s="33">
        <f t="shared" si="40"/>
        <v>5.005005005005005E-3</v>
      </c>
      <c r="N366" s="34">
        <f t="shared" si="41"/>
        <v>4.280492085370134E-3</v>
      </c>
    </row>
    <row r="367" spans="1:14" collapsed="1" x14ac:dyDescent="0.25">
      <c r="A367" s="36" t="s">
        <v>390</v>
      </c>
      <c r="B367" s="1" t="s">
        <v>391</v>
      </c>
      <c r="C367" s="42">
        <f t="shared" si="35"/>
        <v>150</v>
      </c>
      <c r="D367" s="48"/>
      <c r="E367" s="20">
        <v>3</v>
      </c>
      <c r="F367" s="14">
        <v>1</v>
      </c>
      <c r="G367" s="49">
        <f t="shared" si="36"/>
        <v>200</v>
      </c>
      <c r="H367" s="33">
        <f t="shared" si="37"/>
        <v>9.8438115238220231E-3</v>
      </c>
      <c r="I367" s="33">
        <f t="shared" si="38"/>
        <v>2.9779630732578916E-3</v>
      </c>
      <c r="J367" s="20">
        <v>5</v>
      </c>
      <c r="K367" s="14">
        <v>2</v>
      </c>
      <c r="L367" s="49">
        <f t="shared" si="39"/>
        <v>150</v>
      </c>
      <c r="M367" s="33">
        <f t="shared" si="40"/>
        <v>4.170837504170838E-3</v>
      </c>
      <c r="N367" s="34">
        <f t="shared" si="41"/>
        <v>1.7121968341480536E-3</v>
      </c>
    </row>
    <row r="368" spans="1:14" ht="14.25" hidden="1" outlineLevel="1" x14ac:dyDescent="0.25">
      <c r="A368" s="36"/>
      <c r="B368" s="50" t="s">
        <v>391</v>
      </c>
      <c r="C368" s="42">
        <f t="shared" si="35"/>
        <v>150</v>
      </c>
      <c r="D368" s="48"/>
      <c r="E368" s="20">
        <v>3</v>
      </c>
      <c r="F368" s="14">
        <v>1</v>
      </c>
      <c r="G368" s="49">
        <f t="shared" si="36"/>
        <v>200</v>
      </c>
      <c r="H368" s="33">
        <f t="shared" si="37"/>
        <v>9.8438115238220231E-3</v>
      </c>
      <c r="I368" s="33">
        <f t="shared" si="38"/>
        <v>2.9779630732578916E-3</v>
      </c>
      <c r="J368" s="20">
        <v>5</v>
      </c>
      <c r="K368" s="14">
        <v>2</v>
      </c>
      <c r="L368" s="49">
        <f t="shared" si="39"/>
        <v>150</v>
      </c>
      <c r="M368" s="33">
        <f t="shared" si="40"/>
        <v>4.170837504170838E-3</v>
      </c>
      <c r="N368" s="34">
        <f t="shared" si="41"/>
        <v>1.7121968341480536E-3</v>
      </c>
    </row>
    <row r="369" spans="1:14" collapsed="1" x14ac:dyDescent="0.25">
      <c r="A369" s="36" t="s">
        <v>392</v>
      </c>
      <c r="B369" s="1" t="s">
        <v>393</v>
      </c>
      <c r="C369" s="42" t="str">
        <f t="shared" si="35"/>
        <v/>
      </c>
      <c r="D369" s="48"/>
      <c r="E369" s="20">
        <v>3</v>
      </c>
      <c r="F369" s="14">
        <v>0</v>
      </c>
      <c r="G369" s="49" t="str">
        <f t="shared" si="36"/>
        <v/>
      </c>
      <c r="H369" s="33">
        <f t="shared" si="37"/>
        <v>9.8438115238220231E-3</v>
      </c>
      <c r="I369" s="33" t="str">
        <f t="shared" si="38"/>
        <v/>
      </c>
      <c r="J369" s="20">
        <v>4</v>
      </c>
      <c r="K369" s="14">
        <v>0</v>
      </c>
      <c r="L369" s="49" t="str">
        <f t="shared" si="39"/>
        <v/>
      </c>
      <c r="M369" s="33">
        <f t="shared" si="40"/>
        <v>3.3366700033366703E-3</v>
      </c>
      <c r="N369" s="34" t="str">
        <f t="shared" si="41"/>
        <v/>
      </c>
    </row>
    <row r="370" spans="1:14" ht="14.25" hidden="1" outlineLevel="1" x14ac:dyDescent="0.25">
      <c r="A370" s="36"/>
      <c r="B370" s="50" t="s">
        <v>393</v>
      </c>
      <c r="C370" s="42" t="str">
        <f t="shared" si="35"/>
        <v/>
      </c>
      <c r="D370" s="48"/>
      <c r="E370" s="20">
        <v>3</v>
      </c>
      <c r="F370" s="14">
        <v>0</v>
      </c>
      <c r="G370" s="49" t="str">
        <f t="shared" si="36"/>
        <v/>
      </c>
      <c r="H370" s="33">
        <f t="shared" si="37"/>
        <v>9.8438115238220231E-3</v>
      </c>
      <c r="I370" s="33" t="str">
        <f t="shared" si="38"/>
        <v/>
      </c>
      <c r="J370" s="20">
        <v>4</v>
      </c>
      <c r="K370" s="14">
        <v>0</v>
      </c>
      <c r="L370" s="49" t="str">
        <f t="shared" si="39"/>
        <v/>
      </c>
      <c r="M370" s="33">
        <f t="shared" si="40"/>
        <v>3.3366700033366703E-3</v>
      </c>
      <c r="N370" s="34" t="str">
        <f t="shared" si="41"/>
        <v/>
      </c>
    </row>
    <row r="371" spans="1:14" collapsed="1" x14ac:dyDescent="0.25">
      <c r="A371" s="36" t="s">
        <v>394</v>
      </c>
      <c r="B371" s="1" t="s">
        <v>395</v>
      </c>
      <c r="C371" s="42" t="str">
        <f t="shared" si="35"/>
        <v/>
      </c>
      <c r="D371" s="48"/>
      <c r="E371" s="20">
        <v>1</v>
      </c>
      <c r="F371" s="14">
        <v>0</v>
      </c>
      <c r="G371" s="49" t="str">
        <f t="shared" si="36"/>
        <v/>
      </c>
      <c r="H371" s="33">
        <f t="shared" si="37"/>
        <v>3.281270507940675E-3</v>
      </c>
      <c r="I371" s="33" t="str">
        <f t="shared" si="38"/>
        <v/>
      </c>
      <c r="J371" s="20">
        <v>2</v>
      </c>
      <c r="K371" s="14">
        <v>0</v>
      </c>
      <c r="L371" s="49" t="str">
        <f t="shared" si="39"/>
        <v/>
      </c>
      <c r="M371" s="33">
        <f t="shared" si="40"/>
        <v>1.6683350016683351E-3</v>
      </c>
      <c r="N371" s="34" t="str">
        <f t="shared" si="41"/>
        <v/>
      </c>
    </row>
    <row r="372" spans="1:14" ht="14.25" hidden="1" outlineLevel="1" x14ac:dyDescent="0.25">
      <c r="A372" s="36"/>
      <c r="B372" s="50" t="s">
        <v>396</v>
      </c>
      <c r="C372" s="42" t="str">
        <f t="shared" si="35"/>
        <v/>
      </c>
      <c r="D372" s="48"/>
      <c r="E372" s="20">
        <v>1</v>
      </c>
      <c r="F372" s="14">
        <v>0</v>
      </c>
      <c r="G372" s="49" t="str">
        <f t="shared" si="36"/>
        <v/>
      </c>
      <c r="H372" s="33">
        <f t="shared" si="37"/>
        <v>3.281270507940675E-3</v>
      </c>
      <c r="I372" s="33" t="str">
        <f t="shared" si="38"/>
        <v/>
      </c>
      <c r="J372" s="20">
        <v>2</v>
      </c>
      <c r="K372" s="14">
        <v>0</v>
      </c>
      <c r="L372" s="49" t="str">
        <f t="shared" si="39"/>
        <v/>
      </c>
      <c r="M372" s="33">
        <f t="shared" si="40"/>
        <v>1.6683350016683351E-3</v>
      </c>
      <c r="N372" s="34" t="str">
        <f t="shared" si="41"/>
        <v/>
      </c>
    </row>
    <row r="373" spans="1:14" collapsed="1" x14ac:dyDescent="0.25">
      <c r="A373" s="36" t="s">
        <v>397</v>
      </c>
      <c r="B373" s="1" t="s">
        <v>398</v>
      </c>
      <c r="C373" s="42">
        <f t="shared" si="35"/>
        <v>-100</v>
      </c>
      <c r="D373" s="48"/>
      <c r="E373" s="20">
        <v>0</v>
      </c>
      <c r="F373" s="14">
        <v>1</v>
      </c>
      <c r="G373" s="49">
        <f t="shared" si="36"/>
        <v>-100</v>
      </c>
      <c r="H373" s="33" t="str">
        <f t="shared" si="37"/>
        <v/>
      </c>
      <c r="I373" s="33">
        <f t="shared" si="38"/>
        <v>2.9779630732578916E-3</v>
      </c>
      <c r="J373" s="20">
        <v>0</v>
      </c>
      <c r="K373" s="14">
        <v>26</v>
      </c>
      <c r="L373" s="49">
        <f t="shared" si="39"/>
        <v>-100</v>
      </c>
      <c r="M373" s="33" t="str">
        <f t="shared" si="40"/>
        <v/>
      </c>
      <c r="N373" s="34">
        <f t="shared" si="41"/>
        <v>2.2258558843924699E-2</v>
      </c>
    </row>
    <row r="374" spans="1:14" ht="14.25" hidden="1" outlineLevel="1" x14ac:dyDescent="0.25">
      <c r="A374" s="36"/>
      <c r="B374" s="50" t="s">
        <v>399</v>
      </c>
      <c r="C374" s="42">
        <f t="shared" si="35"/>
        <v>-100</v>
      </c>
      <c r="D374" s="48"/>
      <c r="E374" s="20">
        <v>0</v>
      </c>
      <c r="F374" s="14">
        <v>1</v>
      </c>
      <c r="G374" s="49">
        <f t="shared" si="36"/>
        <v>-100</v>
      </c>
      <c r="H374" s="33" t="str">
        <f t="shared" si="37"/>
        <v/>
      </c>
      <c r="I374" s="33">
        <f t="shared" si="38"/>
        <v>2.9779630732578916E-3</v>
      </c>
      <c r="J374" s="20">
        <v>0</v>
      </c>
      <c r="K374" s="14">
        <v>26</v>
      </c>
      <c r="L374" s="49">
        <f t="shared" si="39"/>
        <v>-100</v>
      </c>
      <c r="M374" s="33" t="str">
        <f t="shared" si="40"/>
        <v/>
      </c>
      <c r="N374" s="34">
        <f t="shared" si="41"/>
        <v>2.2258558843924699E-2</v>
      </c>
    </row>
    <row r="375" spans="1:14" collapsed="1" x14ac:dyDescent="0.25">
      <c r="A375" s="36" t="s">
        <v>400</v>
      </c>
      <c r="B375" s="1" t="s">
        <v>401</v>
      </c>
      <c r="C375" s="42">
        <f t="shared" si="35"/>
        <v>-100</v>
      </c>
      <c r="D375" s="48"/>
      <c r="E375" s="20">
        <v>0</v>
      </c>
      <c r="F375" s="14">
        <v>0</v>
      </c>
      <c r="G375" s="49" t="str">
        <f t="shared" si="36"/>
        <v/>
      </c>
      <c r="H375" s="33" t="str">
        <f t="shared" si="37"/>
        <v/>
      </c>
      <c r="I375" s="33" t="str">
        <f t="shared" si="38"/>
        <v/>
      </c>
      <c r="J375" s="20">
        <v>0</v>
      </c>
      <c r="K375" s="14">
        <v>2</v>
      </c>
      <c r="L375" s="49">
        <f t="shared" si="39"/>
        <v>-100</v>
      </c>
      <c r="M375" s="33" t="str">
        <f t="shared" si="40"/>
        <v/>
      </c>
      <c r="N375" s="34">
        <f t="shared" si="41"/>
        <v>1.7121968341480536E-3</v>
      </c>
    </row>
    <row r="376" spans="1:14" ht="14.25" hidden="1" outlineLevel="1" x14ac:dyDescent="0.25">
      <c r="A376" s="36"/>
      <c r="B376" s="50" t="s">
        <v>402</v>
      </c>
      <c r="C376" s="42">
        <f t="shared" si="35"/>
        <v>-100</v>
      </c>
      <c r="D376" s="48"/>
      <c r="E376" s="20">
        <v>0</v>
      </c>
      <c r="F376" s="14">
        <v>0</v>
      </c>
      <c r="G376" s="49" t="str">
        <f t="shared" si="36"/>
        <v/>
      </c>
      <c r="H376" s="33" t="str">
        <f t="shared" si="37"/>
        <v/>
      </c>
      <c r="I376" s="33" t="str">
        <f t="shared" si="38"/>
        <v/>
      </c>
      <c r="J376" s="20">
        <v>0</v>
      </c>
      <c r="K376" s="14">
        <v>2</v>
      </c>
      <c r="L376" s="49">
        <f t="shared" si="39"/>
        <v>-100</v>
      </c>
      <c r="M376" s="33" t="str">
        <f t="shared" si="40"/>
        <v/>
      </c>
      <c r="N376" s="34">
        <f t="shared" si="41"/>
        <v>1.7121968341480536E-3</v>
      </c>
    </row>
    <row r="377" spans="1:14" x14ac:dyDescent="0.25">
      <c r="A377" s="36"/>
      <c r="B377" s="19"/>
      <c r="C377" s="42"/>
      <c r="D377" s="48"/>
      <c r="E377" s="20"/>
      <c r="F377" s="14"/>
      <c r="G377" s="49"/>
      <c r="H377" s="33"/>
      <c r="I377" s="33"/>
      <c r="J377" s="20"/>
      <c r="K377" s="14"/>
      <c r="L377" s="49"/>
      <c r="M377" s="33"/>
      <c r="N377" s="34"/>
    </row>
    <row r="378" spans="1:14" ht="15" customHeight="1" x14ac:dyDescent="0.25">
      <c r="A378" s="18"/>
      <c r="B378" s="10" t="s">
        <v>4</v>
      </c>
      <c r="C378" s="43"/>
      <c r="D378" s="6"/>
      <c r="E378" s="11">
        <f>SUM(E10 + E18 + E35 + E51 + E64 + E75 + E93 + E122 + E131 + E150 + E161 + E173 + E186 + E199 + E213 + E226 + E234 + E241 + E253 + E261 + E267 + E272 + E277 + E282 + E289 + E297 + E300 + E305 + E310 + E315 + E319 + E321 + E323 + E329 + E335 + E339 + E341 + E343 + E347 + E351 + E353 + E356 + E361 + E363 + E365 + E367 + E369 + E371 + E373 + E375)</f>
        <v>30476</v>
      </c>
      <c r="F378" s="11">
        <f>SUM(F10 + F18 + F35 + F51 + F64 + F75 + F93 + F122 + F131 + F150 + F161 + F173 + F186 + F199 + F213 + F226 + F234 + F241 + F253 + F261 + F267 + F272 + F277 + F282 + F289 + F297 + F300 + F305 + F310 + F315 + F319 + F321 + F323 + F329 + F335 + F339 + F341 + F343 + F347 + F351 + F353 + F356 + F361 + F363 + F365 + F367 + F369 + F371 + F373 + F375)</f>
        <v>33580</v>
      </c>
      <c r="G378" s="11"/>
      <c r="H378" s="7"/>
      <c r="I378" s="7"/>
      <c r="J378" s="11">
        <f>SUM(J10 + J18 + J35 + J51 + J64 + J75 + J93 + J122 + J131 + J150 + J161 + J173 + J186 + J199 + J213 + J226 + J234 + J241 + J253 + J261 + J267 + J272 + J277 + J282 + J289 + J297 + J300 + J305 + J310 + J315 + J319 + J321 + J323 + J329 + J335 + J339 + J341 + J343 + J347 + J351 + J353 + J356 + J361 + J363 + J365 + J367 + J369 + J371 + J373 + J375)</f>
        <v>119880</v>
      </c>
      <c r="K378" s="11">
        <f>SUM(K10 + K18 + K35 + K51 + K64 + K75 + K93 + K122 + K131 + K150 + K161 + K173 + K186 + K199 + K213 + K226 + K234 + K241 + K253 + K261 + K267 + K272 + K277 + K282 + K289 + K297 + K300 + K305 + K310 + K315 + K319 + K321 + K323 + K329 + K335 + K339 + K341 + K343 + K347 + K351 + K353 + K356 + K361 + K363 + K365 + K367 + K369 + K371 + K373 + K375)</f>
        <v>116809</v>
      </c>
      <c r="L378" s="11"/>
      <c r="M378" s="7"/>
      <c r="N378" s="10"/>
    </row>
    <row r="379" spans="1:14" x14ac:dyDescent="0.25">
      <c r="A379" s="18"/>
      <c r="B379" s="17" t="s">
        <v>11</v>
      </c>
      <c r="C379" s="44"/>
      <c r="D379" s="6"/>
      <c r="E379" s="24">
        <f>CntPeriod-CntPeriodPrevYear</f>
        <v>-3104</v>
      </c>
      <c r="F379" s="24"/>
      <c r="G379" s="30">
        <f>(CntPeriod/CntPeriodPrevYear)-100%</f>
        <v>-9.2435973793924986E-2</v>
      </c>
      <c r="H379" s="27"/>
      <c r="I379" s="28"/>
      <c r="J379" s="26">
        <f>CntYearAck-CntPrevYearAck</f>
        <v>3071</v>
      </c>
      <c r="K379" s="25"/>
      <c r="L379" s="23">
        <f>(CntYearAck/CntPrevYearAck)-100%</f>
        <v>2.629078238834337E-2</v>
      </c>
      <c r="M379" s="22"/>
      <c r="N379" s="21"/>
    </row>
    <row r="380" spans="1:14" x14ac:dyDescent="0.25">
      <c r="A380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79:H379 J379:L379">
    <cfRule type="cellIs" dxfId="3" priority="28" stopIfTrue="1" operator="lessThan">
      <formula>0</formula>
    </cfRule>
  </conditionalFormatting>
  <conditionalFormatting sqref="G10:G377 L10:L377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>
        <v>42826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>
        <v>42826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20.595595595595594</v>
      </c>
      <c r="C1" s="35">
        <v>19.668005033858694</v>
      </c>
      <c r="E1" s="35">
        <v>33.495145631067963</v>
      </c>
      <c r="F1" s="35">
        <v>-25.884543761638735</v>
      </c>
      <c r="G1" t="s">
        <v>284</v>
      </c>
    </row>
    <row r="2" spans="1:7" x14ac:dyDescent="0.25">
      <c r="A2" t="s">
        <v>27</v>
      </c>
      <c r="B2" s="35">
        <v>14.5995995995996</v>
      </c>
      <c r="C2" s="35">
        <v>14.169284900992219</v>
      </c>
      <c r="E2" s="35">
        <v>10.516002612671455</v>
      </c>
      <c r="F2" s="35">
        <v>14.011691633175008</v>
      </c>
      <c r="G2" t="s">
        <v>107</v>
      </c>
    </row>
    <row r="3" spans="1:7" x14ac:dyDescent="0.25">
      <c r="A3" t="s">
        <v>45</v>
      </c>
      <c r="B3" s="35">
        <v>6.0460460460460466</v>
      </c>
      <c r="C3" s="35">
        <v>6.1425061425061429</v>
      </c>
      <c r="E3" s="35">
        <v>9.6421471172962221</v>
      </c>
      <c r="F3" s="35">
        <v>9.3904928550597848</v>
      </c>
      <c r="G3" t="s">
        <v>172</v>
      </c>
    </row>
    <row r="4" spans="1:7" x14ac:dyDescent="0.25">
      <c r="A4" t="s">
        <v>62</v>
      </c>
      <c r="B4" s="35">
        <v>6.0293626960293629</v>
      </c>
      <c r="C4" s="35">
        <v>5.8531448775351214</v>
      </c>
      <c r="E4" s="35">
        <v>8.6142322097378283</v>
      </c>
      <c r="F4" s="35">
        <v>24.937655860349128</v>
      </c>
      <c r="G4" t="s">
        <v>290</v>
      </c>
    </row>
    <row r="5" spans="1:7" x14ac:dyDescent="0.25">
      <c r="A5" t="s">
        <v>76</v>
      </c>
      <c r="B5" s="35">
        <v>5.8124791458124792</v>
      </c>
      <c r="C5" s="35">
        <v>5.9096473730620076</v>
      </c>
      <c r="E5" s="35">
        <v>6.7264573991031389</v>
      </c>
      <c r="F5" s="35">
        <v>6.0992086469793474</v>
      </c>
      <c r="G5" t="s">
        <v>130</v>
      </c>
    </row>
    <row r="6" spans="1:7" x14ac:dyDescent="0.25">
      <c r="A6" t="s">
        <v>88</v>
      </c>
      <c r="B6" s="35">
        <v>5.4988321654988317</v>
      </c>
      <c r="C6" s="35">
        <v>6.126240272581736</v>
      </c>
      <c r="E6" s="35">
        <v>4.3062200956937797</v>
      </c>
      <c r="F6" s="35">
        <v>21.327967806841048</v>
      </c>
      <c r="G6" t="s">
        <v>249</v>
      </c>
    </row>
    <row r="7" spans="1:7" x14ac:dyDescent="0.25">
      <c r="A7" t="s">
        <v>107</v>
      </c>
      <c r="B7" s="35">
        <v>5.206039372706039</v>
      </c>
      <c r="C7" s="35">
        <v>4.686282735063223</v>
      </c>
      <c r="E7" s="35">
        <v>-1.5248401377274963</v>
      </c>
      <c r="F7" s="35">
        <v>0.94161958568738224</v>
      </c>
      <c r="G7" t="s">
        <v>76</v>
      </c>
    </row>
    <row r="8" spans="1:7" x14ac:dyDescent="0.25">
      <c r="A8" t="s">
        <v>130</v>
      </c>
      <c r="B8" s="35">
        <v>4.5854187520854195</v>
      </c>
      <c r="C8" s="35">
        <v>4.4354458988605332</v>
      </c>
      <c r="E8" s="35">
        <v>-4.8089688744652603</v>
      </c>
      <c r="F8" s="35">
        <v>7.4693131365891885</v>
      </c>
      <c r="G8" t="s">
        <v>18</v>
      </c>
    </row>
    <row r="9" spans="1:7" x14ac:dyDescent="0.25">
      <c r="A9" t="s">
        <v>140</v>
      </c>
      <c r="B9" s="35">
        <v>3.7187187187187187</v>
      </c>
      <c r="C9" s="35">
        <v>3.2514617880471537</v>
      </c>
      <c r="E9" s="35">
        <v>-5.913978494623656</v>
      </c>
      <c r="F9" s="35">
        <v>2.045209903121636</v>
      </c>
      <c r="G9" t="s">
        <v>241</v>
      </c>
    </row>
    <row r="10" spans="1:7" x14ac:dyDescent="0.25">
      <c r="A10" t="s">
        <v>160</v>
      </c>
      <c r="B10" s="35">
        <v>3.3383383383383385</v>
      </c>
      <c r="C10" s="35">
        <v>3.5373986593498787</v>
      </c>
      <c r="E10" s="35">
        <v>-6.0939060939060941</v>
      </c>
      <c r="F10" s="35">
        <v>17.377567140600316</v>
      </c>
      <c r="G10" t="s">
        <v>140</v>
      </c>
    </row>
    <row r="11" spans="1:7" x14ac:dyDescent="0.25">
      <c r="A11" t="s">
        <v>172</v>
      </c>
      <c r="B11" s="35">
        <v>3.1289622956289618</v>
      </c>
      <c r="C11" s="35">
        <v>2.9355614721468379</v>
      </c>
      <c r="E11" s="35">
        <v>-8.7656529516994635</v>
      </c>
      <c r="F11" s="35">
        <v>5.7188825508263861</v>
      </c>
      <c r="G11" t="s">
        <v>62</v>
      </c>
    </row>
    <row r="12" spans="1:7" x14ac:dyDescent="0.25">
      <c r="A12" t="s">
        <v>177</v>
      </c>
      <c r="B12" s="35">
        <v>2.9838171504838171</v>
      </c>
      <c r="C12" s="35">
        <v>3.1915348988519723</v>
      </c>
      <c r="E12" s="35">
        <v>-11.275964391691394</v>
      </c>
      <c r="F12" s="35">
        <v>-5.46218487394958</v>
      </c>
      <c r="G12" t="s">
        <v>191</v>
      </c>
    </row>
    <row r="13" spans="1:7" x14ac:dyDescent="0.25">
      <c r="A13" t="s">
        <v>191</v>
      </c>
      <c r="B13" s="35">
        <v>1.8768768768768769</v>
      </c>
      <c r="C13" s="35">
        <v>2.0375142326361839</v>
      </c>
      <c r="E13" s="35">
        <v>-11.987860394537178</v>
      </c>
      <c r="F13" s="35">
        <v>-3.1461761858664081</v>
      </c>
      <c r="G13" t="s">
        <v>160</v>
      </c>
    </row>
    <row r="14" spans="1:7" x14ac:dyDescent="0.25">
      <c r="A14" t="s">
        <v>205</v>
      </c>
      <c r="B14" s="35">
        <v>1.8109776443109775</v>
      </c>
      <c r="C14" s="35">
        <v>1.9424873083409671</v>
      </c>
      <c r="E14" s="35">
        <v>-12.855079441502168</v>
      </c>
      <c r="F14" s="35">
        <v>1.0174216027874565</v>
      </c>
      <c r="G14" t="s">
        <v>45</v>
      </c>
    </row>
    <row r="15" spans="1:7" x14ac:dyDescent="0.25">
      <c r="A15" t="s">
        <v>218</v>
      </c>
      <c r="B15" s="35">
        <v>1.7609275942609277</v>
      </c>
      <c r="C15" s="35">
        <v>2.9638127199102806</v>
      </c>
      <c r="E15" s="35">
        <v>-14.251832686502802</v>
      </c>
      <c r="F15" s="35">
        <v>5.7458763820917165</v>
      </c>
      <c r="G15" t="s">
        <v>27</v>
      </c>
    </row>
    <row r="16" spans="1:7" x14ac:dyDescent="0.25">
      <c r="A16" t="s">
        <v>232</v>
      </c>
      <c r="B16" s="35">
        <v>1.7267267267267266</v>
      </c>
      <c r="C16" s="35">
        <v>1.9510482925117072</v>
      </c>
      <c r="E16" s="35">
        <v>-18.115942028985508</v>
      </c>
      <c r="F16" s="35">
        <v>-4.0504291845493565</v>
      </c>
      <c r="G16" t="s">
        <v>177</v>
      </c>
    </row>
    <row r="17" spans="1:7" x14ac:dyDescent="0.25">
      <c r="A17" t="s">
        <v>241</v>
      </c>
      <c r="B17" s="35">
        <v>1.5815815815815815</v>
      </c>
      <c r="C17" s="35">
        <v>1.5906308589235418</v>
      </c>
      <c r="E17" s="35">
        <v>-20.295378751786565</v>
      </c>
      <c r="F17" s="35">
        <v>-7.8814980435997759</v>
      </c>
      <c r="G17" t="s">
        <v>88</v>
      </c>
    </row>
    <row r="18" spans="1:7" x14ac:dyDescent="0.25">
      <c r="A18" t="s">
        <v>249</v>
      </c>
      <c r="B18" s="35">
        <v>1.5090090090090091</v>
      </c>
      <c r="C18" s="35">
        <v>1.2764427398573741</v>
      </c>
      <c r="E18" s="35">
        <v>-21.014492753623188</v>
      </c>
      <c r="F18" s="35">
        <v>-14.245014245014245</v>
      </c>
      <c r="G18" t="s">
        <v>278</v>
      </c>
    </row>
    <row r="19" spans="1:7" x14ac:dyDescent="0.25">
      <c r="A19" t="s">
        <v>262</v>
      </c>
      <c r="B19" s="35">
        <v>1.2679346012679347</v>
      </c>
      <c r="C19" s="35">
        <v>1.5255673792259159</v>
      </c>
      <c r="E19" s="35">
        <v>-22.212837837837839</v>
      </c>
      <c r="F19" s="35">
        <v>-4.3190832966064345</v>
      </c>
      <c r="G19" t="s">
        <v>205</v>
      </c>
    </row>
    <row r="20" spans="1:7" x14ac:dyDescent="0.25">
      <c r="A20" t="s">
        <v>271</v>
      </c>
      <c r="B20" s="35">
        <v>1.2003670337003671</v>
      </c>
      <c r="C20" s="35">
        <v>0.96653511287657623</v>
      </c>
      <c r="E20" s="35">
        <v>-22.587268993839835</v>
      </c>
      <c r="F20" s="35">
        <v>-14.702581369248035</v>
      </c>
      <c r="G20" t="s">
        <v>262</v>
      </c>
    </row>
    <row r="21" spans="1:7" x14ac:dyDescent="0.25">
      <c r="A21" t="s">
        <v>278</v>
      </c>
      <c r="B21" s="35">
        <v>1.0043376710043377</v>
      </c>
      <c r="C21" s="35">
        <v>1.2019621775719338</v>
      </c>
      <c r="E21" s="35">
        <v>-30.4</v>
      </c>
      <c r="F21" s="35">
        <v>27.457927369353406</v>
      </c>
      <c r="G21" t="s">
        <v>271</v>
      </c>
    </row>
    <row r="22" spans="1:7" x14ac:dyDescent="0.25">
      <c r="A22" t="s">
        <v>284</v>
      </c>
      <c r="B22" s="35">
        <v>0.99599599599599598</v>
      </c>
      <c r="C22" s="35">
        <v>1.3791745499062571</v>
      </c>
      <c r="E22" s="35">
        <v>-33.179012345679013</v>
      </c>
      <c r="F22" s="35">
        <v>-9.1706888986397548</v>
      </c>
      <c r="G22" t="s">
        <v>232</v>
      </c>
    </row>
    <row r="23" spans="1:7" x14ac:dyDescent="0.25">
      <c r="A23" t="s">
        <v>290</v>
      </c>
      <c r="B23" s="35">
        <v>0.83583583583583587</v>
      </c>
      <c r="C23" s="35">
        <v>0.6865909304933695</v>
      </c>
      <c r="E23" s="35">
        <v>-56.02094240837696</v>
      </c>
      <c r="F23" s="35">
        <v>-39.023685730791449</v>
      </c>
      <c r="G23" t="s">
        <v>218</v>
      </c>
    </row>
    <row r="24" spans="1:7" x14ac:dyDescent="0.25">
      <c r="A24" t="s">
        <v>296</v>
      </c>
      <c r="B24" s="35">
        <v>0.62896229562896233</v>
      </c>
      <c r="C24" s="35">
        <v>0.60868597453963302</v>
      </c>
      <c r="E24" s="35">
        <v>-18.503937007874015</v>
      </c>
      <c r="F24" s="35">
        <v>6.0478199718706049</v>
      </c>
      <c r="G24" t="s">
        <v>296</v>
      </c>
    </row>
    <row r="25" spans="1:7" x14ac:dyDescent="0.25">
      <c r="A25" t="s">
        <v>304</v>
      </c>
      <c r="B25" s="35">
        <v>0.45962629295962631</v>
      </c>
      <c r="C25" s="35">
        <v>0.37325890984427573</v>
      </c>
      <c r="E25" s="35">
        <v>-2.1390374331550799</v>
      </c>
      <c r="F25" s="35">
        <v>26.376146788990823</v>
      </c>
      <c r="G25" t="s">
        <v>304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2017-05-02T07:56:31Z</dcterms:modified>
</cp:coreProperties>
</file>